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S43" i="1"/>
  <c r="BR43"/>
  <c r="BQ43"/>
  <c r="BP43"/>
  <c r="BO43"/>
  <c r="BN43"/>
  <c r="BA42"/>
  <c r="AZ42"/>
  <c r="AY42"/>
  <c r="AX42"/>
  <c r="AW42"/>
  <c r="AI42"/>
  <c r="AH42"/>
  <c r="AG42"/>
  <c r="AF42"/>
  <c r="AE42"/>
  <c r="AD42"/>
  <c r="AC42"/>
  <c r="AB42"/>
  <c r="AA42"/>
  <c r="Z42"/>
  <c r="W42"/>
  <c r="T42"/>
  <c r="M42"/>
  <c r="L42"/>
  <c r="K42"/>
  <c r="J42"/>
  <c r="I42"/>
  <c r="G42"/>
  <c r="F42"/>
  <c r="BM41"/>
  <c r="BI41"/>
  <c r="BL41" s="1"/>
  <c r="BH41"/>
  <c r="BK41" s="1"/>
  <c r="AP41"/>
  <c r="AO41"/>
  <c r="Y41"/>
  <c r="X41"/>
  <c r="V41"/>
  <c r="U41"/>
  <c r="S41"/>
  <c r="R41"/>
  <c r="O41"/>
  <c r="Q41" s="1"/>
  <c r="N41"/>
  <c r="P41" s="1"/>
  <c r="BM40"/>
  <c r="BI40"/>
  <c r="BL40" s="1"/>
  <c r="BH40"/>
  <c r="BK40" s="1"/>
  <c r="AP40"/>
  <c r="AO40"/>
  <c r="Y40"/>
  <c r="X40"/>
  <c r="V40"/>
  <c r="U40"/>
  <c r="S40"/>
  <c r="R40"/>
  <c r="O40"/>
  <c r="Q40" s="1"/>
  <c r="N40"/>
  <c r="P40" s="1"/>
  <c r="E40"/>
  <c r="BM39"/>
  <c r="BL39"/>
  <c r="BI39"/>
  <c r="BH39"/>
  <c r="BK39" s="1"/>
  <c r="AP39"/>
  <c r="AO39"/>
  <c r="Y39"/>
  <c r="X39"/>
  <c r="V39"/>
  <c r="U39"/>
  <c r="S39"/>
  <c r="R39"/>
  <c r="O39"/>
  <c r="Q39" s="1"/>
  <c r="N39"/>
  <c r="P39" s="1"/>
  <c r="E39"/>
  <c r="BM38"/>
  <c r="BK38"/>
  <c r="BI38"/>
  <c r="BL38" s="1"/>
  <c r="BH38"/>
  <c r="AP38"/>
  <c r="AO38"/>
  <c r="Y38"/>
  <c r="X38"/>
  <c r="V38"/>
  <c r="U38"/>
  <c r="S38"/>
  <c r="R38"/>
  <c r="P38"/>
  <c r="O38"/>
  <c r="Q38" s="1"/>
  <c r="N38"/>
  <c r="E38"/>
  <c r="BM37"/>
  <c r="BK37"/>
  <c r="BI37"/>
  <c r="BL37" s="1"/>
  <c r="BH37"/>
  <c r="AP37"/>
  <c r="AO37"/>
  <c r="Y37"/>
  <c r="X37"/>
  <c r="V37"/>
  <c r="U37"/>
  <c r="S37"/>
  <c r="R37"/>
  <c r="O37"/>
  <c r="Q37" s="1"/>
  <c r="N37"/>
  <c r="P37" s="1"/>
  <c r="BM36"/>
  <c r="BI36"/>
  <c r="BL36" s="1"/>
  <c r="BH36"/>
  <c r="BK36" s="1"/>
  <c r="AP36"/>
  <c r="AO36"/>
  <c r="Y36"/>
  <c r="X36"/>
  <c r="V36"/>
  <c r="U36"/>
  <c r="S36"/>
  <c r="R36"/>
  <c r="O36"/>
  <c r="Q36" s="1"/>
  <c r="N36"/>
  <c r="P36" s="1"/>
  <c r="E36"/>
  <c r="BM35"/>
  <c r="BL35"/>
  <c r="BI35"/>
  <c r="BH35"/>
  <c r="BK35" s="1"/>
  <c r="AP35"/>
  <c r="AO35"/>
  <c r="Y35"/>
  <c r="X35"/>
  <c r="V35"/>
  <c r="U35"/>
  <c r="S35"/>
  <c r="R35"/>
  <c r="O35"/>
  <c r="Q35" s="1"/>
  <c r="N35"/>
  <c r="P35" s="1"/>
  <c r="E35"/>
  <c r="BM34"/>
  <c r="BI34"/>
  <c r="BL34" s="1"/>
  <c r="BH34"/>
  <c r="BK34" s="1"/>
  <c r="AP34"/>
  <c r="AO34"/>
  <c r="Y34"/>
  <c r="X34"/>
  <c r="V34"/>
  <c r="U34"/>
  <c r="S34"/>
  <c r="R34"/>
  <c r="P34"/>
  <c r="O34"/>
  <c r="Q34" s="1"/>
  <c r="N34"/>
  <c r="E34"/>
  <c r="BM33"/>
  <c r="BI33"/>
  <c r="BL33" s="1"/>
  <c r="BH33"/>
  <c r="BK33" s="1"/>
  <c r="AP33"/>
  <c r="AO33"/>
  <c r="Y33"/>
  <c r="X33"/>
  <c r="V33"/>
  <c r="U33"/>
  <c r="S33"/>
  <c r="R33"/>
  <c r="O33"/>
  <c r="Q33" s="1"/>
  <c r="N33"/>
  <c r="P33" s="1"/>
  <c r="BM32"/>
  <c r="BI32"/>
  <c r="BL32" s="1"/>
  <c r="BH32"/>
  <c r="BK32" s="1"/>
  <c r="AP32"/>
  <c r="AO32"/>
  <c r="Y32"/>
  <c r="X32"/>
  <c r="V32"/>
  <c r="U32"/>
  <c r="S32"/>
  <c r="R32"/>
  <c r="O32"/>
  <c r="Q32" s="1"/>
  <c r="N32"/>
  <c r="P32" s="1"/>
  <c r="E32"/>
  <c r="BM31"/>
  <c r="BI31"/>
  <c r="BL31" s="1"/>
  <c r="BH31"/>
  <c r="BK31" s="1"/>
  <c r="AP31"/>
  <c r="AO31"/>
  <c r="Y31"/>
  <c r="X31"/>
  <c r="V31"/>
  <c r="U31"/>
  <c r="S31"/>
  <c r="R31"/>
  <c r="O31"/>
  <c r="Q31" s="1"/>
  <c r="N31"/>
  <c r="P31" s="1"/>
  <c r="E31"/>
  <c r="BM30"/>
  <c r="BI30"/>
  <c r="BL30" s="1"/>
  <c r="BH30"/>
  <c r="BK30" s="1"/>
  <c r="AP30"/>
  <c r="AO30"/>
  <c r="Y30"/>
  <c r="X30"/>
  <c r="V30"/>
  <c r="U30"/>
  <c r="S30"/>
  <c r="R30"/>
  <c r="O30"/>
  <c r="Q30" s="1"/>
  <c r="N30"/>
  <c r="P30" s="1"/>
  <c r="E30"/>
  <c r="BM29"/>
  <c r="BI29"/>
  <c r="BL29" s="1"/>
  <c r="BH29"/>
  <c r="BK29" s="1"/>
  <c r="AP29"/>
  <c r="AO29"/>
  <c r="Y29"/>
  <c r="X29"/>
  <c r="V29"/>
  <c r="U29"/>
  <c r="S29"/>
  <c r="R29"/>
  <c r="O29"/>
  <c r="Q29" s="1"/>
  <c r="N29"/>
  <c r="P29" s="1"/>
  <c r="BM28"/>
  <c r="BI28"/>
  <c r="BL28" s="1"/>
  <c r="BH28"/>
  <c r="BK28" s="1"/>
  <c r="AP28"/>
  <c r="AO28"/>
  <c r="Y28"/>
  <c r="X28"/>
  <c r="V28"/>
  <c r="U28"/>
  <c r="S28"/>
  <c r="R28"/>
  <c r="O28"/>
  <c r="Q28" s="1"/>
  <c r="N28"/>
  <c r="P28" s="1"/>
  <c r="E28"/>
  <c r="BM27"/>
  <c r="BI27"/>
  <c r="BL27" s="1"/>
  <c r="BH27"/>
  <c r="BK27" s="1"/>
  <c r="AP27"/>
  <c r="AO27"/>
  <c r="Y27"/>
  <c r="X27"/>
  <c r="V27"/>
  <c r="U27"/>
  <c r="S27"/>
  <c r="R27"/>
  <c r="Q27"/>
  <c r="O27"/>
  <c r="N27"/>
  <c r="P27" s="1"/>
  <c r="E27"/>
  <c r="BM26"/>
  <c r="BI26"/>
  <c r="BL26" s="1"/>
  <c r="BH26"/>
  <c r="BK26" s="1"/>
  <c r="AP26"/>
  <c r="AO26"/>
  <c r="Y26"/>
  <c r="X26"/>
  <c r="V26"/>
  <c r="U26"/>
  <c r="S26"/>
  <c r="R26"/>
  <c r="Q26"/>
  <c r="O26"/>
  <c r="N26"/>
  <c r="P26" s="1"/>
  <c r="E26"/>
  <c r="BM25"/>
  <c r="BK25"/>
  <c r="BI25"/>
  <c r="BL25" s="1"/>
  <c r="BH25"/>
  <c r="AP25"/>
  <c r="AO25"/>
  <c r="Y25"/>
  <c r="X25"/>
  <c r="V25"/>
  <c r="U25"/>
  <c r="S25"/>
  <c r="R25"/>
  <c r="O25"/>
  <c r="Q25" s="1"/>
  <c r="N25"/>
  <c r="P25" s="1"/>
  <c r="BM24"/>
  <c r="BI24"/>
  <c r="BL24" s="1"/>
  <c r="BH24"/>
  <c r="BK24" s="1"/>
  <c r="AP24"/>
  <c r="AO24"/>
  <c r="Y24"/>
  <c r="X24"/>
  <c r="V24"/>
  <c r="U24"/>
  <c r="S24"/>
  <c r="R24"/>
  <c r="O24"/>
  <c r="Q24" s="1"/>
  <c r="N24"/>
  <c r="P24" s="1"/>
  <c r="E24"/>
  <c r="BM23"/>
  <c r="BL23"/>
  <c r="BI23"/>
  <c r="BH23"/>
  <c r="BK23" s="1"/>
  <c r="AP23"/>
  <c r="AO23"/>
  <c r="Y23"/>
  <c r="X23"/>
  <c r="V23"/>
  <c r="U23"/>
  <c r="S23"/>
  <c r="R23"/>
  <c r="O23"/>
  <c r="Q23" s="1"/>
  <c r="N23"/>
  <c r="P23" s="1"/>
  <c r="E23"/>
  <c r="BM22"/>
  <c r="BL22"/>
  <c r="BI22"/>
  <c r="BH22"/>
  <c r="BK22" s="1"/>
  <c r="AP22"/>
  <c r="AO22"/>
  <c r="Y22"/>
  <c r="X22"/>
  <c r="V22"/>
  <c r="U22"/>
  <c r="S22"/>
  <c r="R22"/>
  <c r="Q22"/>
  <c r="O22"/>
  <c r="N22"/>
  <c r="P22" s="1"/>
  <c r="E22"/>
  <c r="BM21"/>
  <c r="BI21"/>
  <c r="BL21" s="1"/>
  <c r="BH21"/>
  <c r="BK21" s="1"/>
  <c r="AP21"/>
  <c r="AO21"/>
  <c r="Y21"/>
  <c r="X21"/>
  <c r="V21"/>
  <c r="U21"/>
  <c r="S21"/>
  <c r="R21"/>
  <c r="O21"/>
  <c r="Q21" s="1"/>
  <c r="N21"/>
  <c r="P21" s="1"/>
  <c r="BM20"/>
  <c r="BI20"/>
  <c r="BL20" s="1"/>
  <c r="BH20"/>
  <c r="BK20" s="1"/>
  <c r="AP20"/>
  <c r="AO20"/>
  <c r="Y20"/>
  <c r="X20"/>
  <c r="V20"/>
  <c r="U20"/>
  <c r="S20"/>
  <c r="R20"/>
  <c r="O20"/>
  <c r="Q20" s="1"/>
  <c r="N20"/>
  <c r="P20" s="1"/>
  <c r="E20"/>
  <c r="BM19"/>
  <c r="BL19"/>
  <c r="BI19"/>
  <c r="BH19"/>
  <c r="BK19" s="1"/>
  <c r="AP19"/>
  <c r="AO19"/>
  <c r="Y19"/>
  <c r="X19"/>
  <c r="V19"/>
  <c r="U19"/>
  <c r="S19"/>
  <c r="R19"/>
  <c r="O19"/>
  <c r="Q19" s="1"/>
  <c r="N19"/>
  <c r="P19" s="1"/>
  <c r="E19"/>
  <c r="BM18"/>
  <c r="BI18"/>
  <c r="BL18" s="1"/>
  <c r="BH18"/>
  <c r="BK18" s="1"/>
  <c r="AP18"/>
  <c r="AO18"/>
  <c r="Y18"/>
  <c r="X18"/>
  <c r="V18"/>
  <c r="U18"/>
  <c r="S18"/>
  <c r="R18"/>
  <c r="P18"/>
  <c r="O18"/>
  <c r="Q18" s="1"/>
  <c r="N18"/>
  <c r="E18"/>
  <c r="BM17"/>
  <c r="BI17"/>
  <c r="BL17" s="1"/>
  <c r="BH17"/>
  <c r="BK17" s="1"/>
  <c r="AP17"/>
  <c r="AO17"/>
  <c r="Y17"/>
  <c r="X17"/>
  <c r="V17"/>
  <c r="U17"/>
  <c r="S17"/>
  <c r="R17"/>
  <c r="O17"/>
  <c r="Q17" s="1"/>
  <c r="N17"/>
  <c r="P17" s="1"/>
  <c r="BM16"/>
  <c r="BI16"/>
  <c r="BL16" s="1"/>
  <c r="BH16"/>
  <c r="BK16" s="1"/>
  <c r="AP16"/>
  <c r="AO16"/>
  <c r="Y16"/>
  <c r="X16"/>
  <c r="V16"/>
  <c r="U16"/>
  <c r="S16"/>
  <c r="R16"/>
  <c r="O16"/>
  <c r="Q16" s="1"/>
  <c r="N16"/>
  <c r="P16" s="1"/>
  <c r="E16"/>
  <c r="BM15"/>
  <c r="BI15"/>
  <c r="BL15" s="1"/>
  <c r="BH15"/>
  <c r="BK15" s="1"/>
  <c r="AP15"/>
  <c r="AO15"/>
  <c r="Y15"/>
  <c r="X15"/>
  <c r="V15"/>
  <c r="U15"/>
  <c r="S15"/>
  <c r="R15"/>
  <c r="O15"/>
  <c r="Q15" s="1"/>
  <c r="N15"/>
  <c r="P15" s="1"/>
  <c r="E15"/>
  <c r="BM14"/>
  <c r="BI14"/>
  <c r="BL14" s="1"/>
  <c r="BH14"/>
  <c r="BK14" s="1"/>
  <c r="AP14"/>
  <c r="AO14"/>
  <c r="Y14"/>
  <c r="X14"/>
  <c r="V14"/>
  <c r="U14"/>
  <c r="S14"/>
  <c r="R14"/>
  <c r="O14"/>
  <c r="Q14" s="1"/>
  <c r="N14"/>
  <c r="P14" s="1"/>
  <c r="E14"/>
  <c r="BM13"/>
  <c r="BI13"/>
  <c r="BL13" s="1"/>
  <c r="BH13"/>
  <c r="BK13" s="1"/>
  <c r="AP13"/>
  <c r="AO13"/>
  <c r="Y13"/>
  <c r="X13"/>
  <c r="V13"/>
  <c r="U13"/>
  <c r="S13"/>
  <c r="R13"/>
  <c r="O13"/>
  <c r="Q13" s="1"/>
  <c r="N13"/>
  <c r="P13" s="1"/>
  <c r="BM12"/>
  <c r="BI12"/>
  <c r="BL12" s="1"/>
  <c r="BH12"/>
  <c r="BK12" s="1"/>
  <c r="AP12"/>
  <c r="AO12"/>
  <c r="Y12"/>
  <c r="X12"/>
  <c r="V12"/>
  <c r="U12"/>
  <c r="S12"/>
  <c r="R12"/>
  <c r="O12"/>
  <c r="Q12" s="1"/>
  <c r="N12"/>
  <c r="P12" s="1"/>
  <c r="E12"/>
  <c r="BM11"/>
  <c r="BI11"/>
  <c r="BL11" s="1"/>
  <c r="BH11"/>
  <c r="BK11" s="1"/>
  <c r="AP11"/>
  <c r="AO11"/>
  <c r="Y11"/>
  <c r="X11"/>
  <c r="V11"/>
  <c r="U11"/>
  <c r="S11"/>
  <c r="R11"/>
  <c r="Q11"/>
  <c r="O11"/>
  <c r="N11"/>
  <c r="P11" s="1"/>
  <c r="E11"/>
  <c r="BM10"/>
  <c r="BI10"/>
  <c r="BL10" s="1"/>
  <c r="BH10"/>
  <c r="BK10" s="1"/>
  <c r="AP10"/>
  <c r="AO10"/>
  <c r="Y10"/>
  <c r="X10"/>
  <c r="V10"/>
  <c r="U10"/>
  <c r="S10"/>
  <c r="R10"/>
  <c r="Q10"/>
  <c r="O10"/>
  <c r="N10"/>
  <c r="P10" s="1"/>
  <c r="V42" l="1"/>
  <c r="U42"/>
  <c r="O42"/>
  <c r="S42"/>
  <c r="Y42"/>
  <c r="N42"/>
  <c r="R42"/>
  <c r="X42"/>
  <c r="BM43"/>
  <c r="BL43"/>
  <c r="Q42"/>
  <c r="P42"/>
  <c r="BK43"/>
  <c r="E13"/>
  <c r="E17"/>
  <c r="E21"/>
  <c r="E25"/>
  <c r="E29"/>
  <c r="E33"/>
  <c r="E37"/>
  <c r="E41"/>
</calcChain>
</file>

<file path=xl/sharedStrings.xml><?xml version="1.0" encoding="utf-8"?>
<sst xmlns="http://schemas.openxmlformats.org/spreadsheetml/2006/main" count="88" uniqueCount="45">
  <si>
    <t>ENTIDAD FEDERATIVA</t>
  </si>
  <si>
    <t xml:space="preserve">Empleos </t>
  </si>
  <si>
    <t>2007-2012</t>
  </si>
  <si>
    <t>2002-2006</t>
  </si>
  <si>
    <t>Comparativo 
(2007-2011/2002-2006)</t>
  </si>
  <si>
    <t xml:space="preserve">Empresas </t>
  </si>
  <si>
    <t xml:space="preserve">Derrama </t>
  </si>
  <si>
    <r>
      <t xml:space="preserve">Generados </t>
    </r>
    <r>
      <rPr>
        <b/>
        <vertAlign val="superscript"/>
        <sz val="16"/>
        <color theme="0"/>
        <rFont val="Calibri"/>
        <family val="2"/>
        <scheme val="minor"/>
      </rPr>
      <t>1/</t>
    </r>
  </si>
  <si>
    <r>
      <t>Apoyados</t>
    </r>
    <r>
      <rPr>
        <b/>
        <vertAlign val="superscript"/>
        <sz val="16"/>
        <color theme="0"/>
        <rFont val="Calibri"/>
        <family val="2"/>
        <scheme val="minor"/>
      </rPr>
      <t xml:space="preserve"> 2/</t>
    </r>
  </si>
  <si>
    <r>
      <t xml:space="preserve">Conservados </t>
    </r>
    <r>
      <rPr>
        <b/>
        <vertAlign val="superscript"/>
        <sz val="16"/>
        <color theme="0"/>
        <rFont val="Calibri"/>
        <family val="2"/>
        <scheme val="minor"/>
      </rPr>
      <t>3/</t>
    </r>
  </si>
  <si>
    <t>2007-2011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</si>
  <si>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</si>
  <si>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</si>
  <si>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</si>
  <si>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</si>
  <si>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</si>
  <si>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</si>
  <si>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</si>
  <si>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</si>
  <si>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</si>
  <si>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</si>
  <si>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</si>
  <si>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</si>
  <si>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</si>
  <si>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</si>
  <si>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</si>
  <si>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</si>
  <si>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</si>
  <si>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</si>
  <si>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</si>
  <si>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</si>
  <si>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</si>
  <si>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</si>
  <si>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</si>
  <si>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</si>
  <si>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</si>
  <si>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</si>
  <si>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</si>
  <si>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</si>
  <si>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</si>
  <si>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</si>
  <si>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</si>
  <si>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</si>
  <si>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Total </t>
  </si>
  <si>
    <r>
      <t xml:space="preserve">
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Sistema Nacional de Garantías</t>
    </r>
    <r>
      <rPr>
        <i/>
        <sz val="12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 xml:space="preserve">Estadistica actualizada al mes de junio 2016
Derrama expresada en pesos
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rgb="FFFF0000"/>
        <rFont val="Calibri"/>
        <family val="2"/>
        <scheme val="minor"/>
      </rPr>
      <t>Estadistica Definitiva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</si>
</sst>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1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2" fillId="0" borderId="0" xfId="0" applyFont="1"/>
    <xf numFmtId="0" fontId="10" fillId="7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7" xfId="2" applyFont="1" applyBorder="1"/>
    <xf numFmtId="3" fontId="14" fillId="0" borderId="8" xfId="0" applyNumberFormat="1" applyFont="1" applyBorder="1"/>
    <xf numFmtId="0" fontId="14" fillId="0" borderId="0" xfId="0" applyFont="1"/>
    <xf numFmtId="3" fontId="14" fillId="0" borderId="9" xfId="0" applyNumberFormat="1" applyFont="1" applyBorder="1" applyProtection="1"/>
    <xf numFmtId="3" fontId="14" fillId="0" borderId="0" xfId="0" applyNumberFormat="1" applyFont="1"/>
    <xf numFmtId="164" fontId="14" fillId="0" borderId="8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/>
    <xf numFmtId="164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5" fillId="0" borderId="0" xfId="0" applyNumberFormat="1" applyFont="1" applyFill="1" applyBorder="1"/>
    <xf numFmtId="3" fontId="2" fillId="0" borderId="0" xfId="0" applyNumberFormat="1" applyFont="1" applyBorder="1"/>
    <xf numFmtId="3" fontId="3" fillId="0" borderId="0" xfId="0" applyNumberFormat="1" applyFont="1"/>
    <xf numFmtId="0" fontId="13" fillId="8" borderId="8" xfId="2" applyFont="1" applyFill="1" applyBorder="1"/>
    <xf numFmtId="3" fontId="14" fillId="8" borderId="8" xfId="0" applyNumberFormat="1" applyFont="1" applyFill="1" applyBorder="1"/>
    <xf numFmtId="3" fontId="14" fillId="8" borderId="8" xfId="0" applyNumberFormat="1" applyFont="1" applyFill="1" applyBorder="1" applyProtection="1"/>
    <xf numFmtId="164" fontId="14" fillId="8" borderId="8" xfId="0" applyNumberFormat="1" applyFont="1" applyFill="1" applyBorder="1"/>
    <xf numFmtId="3" fontId="14" fillId="0" borderId="8" xfId="0" applyNumberFormat="1" applyFont="1" applyBorder="1" applyProtection="1"/>
    <xf numFmtId="0" fontId="16" fillId="3" borderId="1" xfId="1" applyFont="1" applyFill="1" applyBorder="1"/>
    <xf numFmtId="0" fontId="10" fillId="0" borderId="0" xfId="0" applyFont="1"/>
    <xf numFmtId="3" fontId="10" fillId="4" borderId="11" xfId="0" applyNumberFormat="1" applyFont="1" applyFill="1" applyBorder="1" applyProtection="1"/>
    <xf numFmtId="3" fontId="10" fillId="4" borderId="12" xfId="0" applyNumberFormat="1" applyFont="1" applyFill="1" applyBorder="1" applyProtection="1"/>
    <xf numFmtId="3" fontId="10" fillId="7" borderId="10" xfId="0" applyNumberFormat="1" applyFont="1" applyFill="1" applyBorder="1"/>
    <xf numFmtId="3" fontId="15" fillId="7" borderId="10" xfId="0" applyNumberFormat="1" applyFont="1" applyFill="1" applyBorder="1"/>
    <xf numFmtId="3" fontId="10" fillId="7" borderId="11" xfId="0" applyNumberFormat="1" applyFont="1" applyFill="1" applyBorder="1" applyProtection="1"/>
    <xf numFmtId="3" fontId="10" fillId="7" borderId="12" xfId="0" applyNumberFormat="1" applyFont="1" applyFill="1" applyBorder="1" applyProtection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17" fontId="10" fillId="4" borderId="4" xfId="0" quotePrefix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59872</xdr:colOff>
      <xdr:row>2</xdr:row>
      <xdr:rowOff>180069</xdr:rowOff>
    </xdr:from>
    <xdr:to>
      <xdr:col>2</xdr:col>
      <xdr:colOff>847725</xdr:colOff>
      <xdr:row>5</xdr:row>
      <xdr:rowOff>114300</xdr:rowOff>
    </xdr:to>
    <xdr:pic>
      <xdr:nvPicPr>
        <xdr:cNvPr id="2" name="1 Imagen" descr="C:\Users\luis.rodrigueza\AppData\Local\Microsoft\Windows\Temporary Internet Files\Content.Outlook\J2RTT2IX\SE_horizontal_WEB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83872" y="561069"/>
          <a:ext cx="787853" cy="505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A46"/>
  <sheetViews>
    <sheetView tabSelected="1" workbookViewId="0">
      <selection activeCell="C8" sqref="C8:C9"/>
    </sheetView>
  </sheetViews>
  <sheetFormatPr defaultColWidth="11.42578125" defaultRowHeight="15"/>
  <cols>
    <col min="3" max="3" width="33.42578125" bestFit="1" customWidth="1"/>
    <col min="4" max="4" width="1.85546875" customWidth="1"/>
    <col min="5" max="5" width="2" customWidth="1"/>
    <col min="6" max="6" width="18" customWidth="1"/>
    <col min="7" max="7" width="24.140625" customWidth="1"/>
    <col min="8" max="8" width="2.140625" customWidth="1"/>
    <col min="9" max="9" width="14.28515625" hidden="1" customWidth="1"/>
    <col min="10" max="10" width="23.85546875" hidden="1" customWidth="1"/>
    <col min="11" max="11" width="15.5703125" hidden="1" customWidth="1"/>
    <col min="12" max="12" width="19.5703125" hidden="1" customWidth="1"/>
    <col min="13" max="13" width="2.5703125" hidden="1" customWidth="1"/>
    <col min="14" max="14" width="11.42578125" hidden="1" customWidth="1"/>
    <col min="15" max="15" width="12.7109375" hidden="1" customWidth="1"/>
    <col min="16" max="16" width="16.42578125" hidden="1" customWidth="1"/>
    <col min="17" max="17" width="15.42578125" hidden="1" customWidth="1"/>
    <col min="18" max="18" width="11.42578125" hidden="1" customWidth="1"/>
    <col min="19" max="19" width="15.42578125" hidden="1" customWidth="1"/>
    <col min="20" max="24" width="11.42578125" hidden="1" customWidth="1"/>
    <col min="25" max="25" width="22.7109375" hidden="1" customWidth="1"/>
    <col min="26" max="41" width="11.42578125" hidden="1" customWidth="1"/>
    <col min="42" max="42" width="16.5703125" hidden="1" customWidth="1"/>
    <col min="43" max="47" width="11.42578125" hidden="1" customWidth="1"/>
    <col min="48" max="48" width="11.85546875" hidden="1" customWidth="1"/>
    <col min="49" max="49" width="14" hidden="1" customWidth="1"/>
    <col min="50" max="50" width="25.140625" hidden="1" customWidth="1"/>
    <col min="51" max="51" width="17.7109375" hidden="1" customWidth="1"/>
    <col min="52" max="52" width="16" hidden="1" customWidth="1"/>
    <col min="53" max="53" width="20.140625" hidden="1" customWidth="1"/>
    <col min="54" max="54" width="0" hidden="1" customWidth="1"/>
    <col min="55" max="55" width="28" hidden="1" customWidth="1"/>
    <col min="56" max="56" width="11.42578125" hidden="1" customWidth="1"/>
    <col min="57" max="57" width="20.7109375" hidden="1" customWidth="1"/>
    <col min="58" max="60" width="11.42578125" hidden="1" customWidth="1"/>
    <col min="61" max="61" width="15.85546875" hidden="1" customWidth="1"/>
    <col min="62" max="62" width="13.7109375" hidden="1" customWidth="1"/>
    <col min="63" max="63" width="27" hidden="1" customWidth="1"/>
    <col min="64" max="64" width="23.140625" hidden="1" customWidth="1"/>
    <col min="65" max="69" width="11.42578125" hidden="1" customWidth="1"/>
    <col min="70" max="70" width="15.140625" hidden="1" customWidth="1"/>
    <col min="71" max="71" width="11.42578125" hidden="1" customWidth="1"/>
    <col min="72" max="73" width="0" hidden="1" customWidth="1"/>
    <col min="74" max="74" width="2.85546875" customWidth="1"/>
    <col min="75" max="75" width="11.42578125" style="14"/>
    <col min="76" max="76" width="16.5703125" style="14" customWidth="1"/>
    <col min="77" max="77" width="27.140625" style="14" customWidth="1"/>
    <col min="78" max="78" width="15.85546875" style="14" bestFit="1" customWidth="1"/>
    <col min="79" max="79" width="15.85546875" style="2" bestFit="1" customWidth="1"/>
    <col min="80" max="80" width="15.85546875" bestFit="1" customWidth="1"/>
    <col min="82" max="82" width="15.85546875" bestFit="1" customWidth="1"/>
  </cols>
  <sheetData>
    <row r="3" spans="3:79">
      <c r="BW3" s="1"/>
      <c r="BX3" s="1"/>
      <c r="BY3" s="1"/>
      <c r="BZ3" s="1"/>
    </row>
    <row r="4" spans="3:79" ht="15" customHeight="1">
      <c r="C4" s="48" t="s">
        <v>44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W4" s="1"/>
      <c r="BX4" s="1"/>
      <c r="BY4" s="1"/>
      <c r="BZ4" s="1"/>
    </row>
    <row r="5" spans="3:79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W5" s="1"/>
      <c r="BX5" s="1"/>
      <c r="BY5" s="1"/>
      <c r="BZ5" s="1"/>
    </row>
    <row r="6" spans="3:79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W6" s="1"/>
      <c r="BX6" s="1"/>
      <c r="BY6" s="1"/>
      <c r="BZ6" s="1"/>
    </row>
    <row r="7" spans="3:79" ht="75.75" customHeight="1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W7" s="3"/>
      <c r="BX7" s="4"/>
      <c r="BY7" s="4"/>
      <c r="BZ7" s="1"/>
    </row>
    <row r="8" spans="3:79" ht="21">
      <c r="C8" s="49" t="s">
        <v>0</v>
      </c>
      <c r="D8" s="5"/>
      <c r="E8" s="6"/>
      <c r="F8" s="50">
        <v>42522</v>
      </c>
      <c r="G8" s="51"/>
      <c r="H8" s="6"/>
      <c r="I8" s="52" t="s">
        <v>2</v>
      </c>
      <c r="J8" s="53"/>
      <c r="K8" s="54" t="s">
        <v>3</v>
      </c>
      <c r="L8" s="55"/>
      <c r="M8" s="6"/>
      <c r="N8" s="6"/>
      <c r="O8" s="6"/>
      <c r="P8" s="56" t="s">
        <v>4</v>
      </c>
      <c r="Q8" s="57"/>
      <c r="AW8" s="58">
        <v>2014</v>
      </c>
      <c r="AX8" s="58"/>
      <c r="AY8" s="58" t="s">
        <v>1</v>
      </c>
      <c r="AZ8" s="58"/>
      <c r="BA8" s="58"/>
      <c r="BW8" s="3"/>
      <c r="BX8" s="46"/>
      <c r="BY8" s="46"/>
      <c r="BZ8" s="1"/>
    </row>
    <row r="9" spans="3:79" ht="23.25">
      <c r="C9" s="49"/>
      <c r="D9" s="5"/>
      <c r="E9" s="6"/>
      <c r="F9" s="9" t="s">
        <v>5</v>
      </c>
      <c r="G9" s="9" t="s">
        <v>6</v>
      </c>
      <c r="H9" s="6"/>
      <c r="I9" s="10" t="s">
        <v>5</v>
      </c>
      <c r="J9" s="11" t="s">
        <v>6</v>
      </c>
      <c r="K9" s="12" t="s">
        <v>5</v>
      </c>
      <c r="L9" s="13" t="s">
        <v>6</v>
      </c>
      <c r="M9" s="6"/>
      <c r="N9" s="6"/>
      <c r="O9" s="6"/>
      <c r="P9" s="7" t="s">
        <v>5</v>
      </c>
      <c r="Q9" s="8" t="s">
        <v>6</v>
      </c>
      <c r="R9" s="14" t="s">
        <v>10</v>
      </c>
      <c r="S9" s="14" t="s">
        <v>3</v>
      </c>
      <c r="T9" s="14"/>
      <c r="U9" s="14" t="s">
        <v>10</v>
      </c>
      <c r="V9" s="14" t="s">
        <v>3</v>
      </c>
      <c r="AW9" s="15" t="s">
        <v>5</v>
      </c>
      <c r="AX9" s="15" t="s">
        <v>6</v>
      </c>
      <c r="AY9" s="15" t="s">
        <v>7</v>
      </c>
      <c r="AZ9" s="15" t="s">
        <v>8</v>
      </c>
      <c r="BA9" s="15" t="s">
        <v>9</v>
      </c>
      <c r="BW9" s="3"/>
      <c r="BX9" s="16"/>
      <c r="BY9" s="16"/>
      <c r="BZ9" s="1"/>
    </row>
    <row r="10" spans="3:79" ht="18.75">
      <c r="C10" s="17" t="s">
        <v>11</v>
      </c>
      <c r="D10" s="5"/>
      <c r="E10" s="19"/>
      <c r="F10" s="20">
        <v>889</v>
      </c>
      <c r="G10" s="20">
        <v>670286115.80000007</v>
      </c>
      <c r="H10" s="19"/>
      <c r="I10" s="18">
        <v>6197</v>
      </c>
      <c r="J10" s="18">
        <v>4478137832.1800013</v>
      </c>
      <c r="K10" s="18">
        <v>2167</v>
      </c>
      <c r="L10" s="18">
        <v>603236706.15999997</v>
      </c>
      <c r="M10" s="19"/>
      <c r="N10" s="21">
        <f t="shared" ref="N10:N41" si="0">F10+I10</f>
        <v>7086</v>
      </c>
      <c r="O10" s="21">
        <f t="shared" ref="O10:O41" si="1">G10+J10</f>
        <v>5148423947.9800014</v>
      </c>
      <c r="P10" s="22">
        <f t="shared" ref="P10:Q41" si="2">N10/K10</f>
        <v>3.2699584679280109</v>
      </c>
      <c r="Q10" s="22">
        <f t="shared" si="2"/>
        <v>8.5346662353375677</v>
      </c>
      <c r="R10" s="23">
        <f t="shared" ref="R10:R41" si="3">F10+I10</f>
        <v>7086</v>
      </c>
      <c r="S10" s="24">
        <f t="shared" ref="S10:S41" si="4">K10</f>
        <v>2167</v>
      </c>
      <c r="T10" s="14"/>
      <c r="U10" s="25">
        <f t="shared" ref="U10:U41" si="5">(G10+J10)/1000000</f>
        <v>5148.4239479800017</v>
      </c>
      <c r="V10" s="24">
        <f t="shared" ref="V10:V41" si="6">L10/1000000</f>
        <v>603.23670615999993</v>
      </c>
      <c r="X10" s="26">
        <f>I10+K10+AW10</f>
        <v>9547</v>
      </c>
      <c r="Y10" s="26">
        <f>J10+L10+AX10</f>
        <v>6372400057.2299919</v>
      </c>
      <c r="AO10" s="26">
        <f t="shared" ref="AO10:AO41" si="7">F10+I10</f>
        <v>7086</v>
      </c>
      <c r="AP10" s="26">
        <f t="shared" ref="AP10:AP41" si="8">G10+J10</f>
        <v>5148423947.9800014</v>
      </c>
      <c r="AW10" s="20">
        <v>1183</v>
      </c>
      <c r="AX10" s="20">
        <v>1291025518.8899913</v>
      </c>
      <c r="AY10" s="20">
        <v>591.5</v>
      </c>
      <c r="AZ10" s="20">
        <v>17390.099999999999</v>
      </c>
      <c r="BA10" s="20">
        <v>17981.599999999999</v>
      </c>
      <c r="BB10" s="27"/>
      <c r="BC10" s="17" t="s">
        <v>11</v>
      </c>
      <c r="BD10" s="18">
        <v>9547</v>
      </c>
      <c r="BE10" s="18">
        <v>6285100836.2700014</v>
      </c>
      <c r="BH10" s="28">
        <f>AW10+I10+K10</f>
        <v>9547</v>
      </c>
      <c r="BI10" s="28">
        <f>AX10+J10+L10</f>
        <v>6372400057.2299919</v>
      </c>
      <c r="BJ10" s="26"/>
      <c r="BK10" s="26">
        <f>BH10+AW10</f>
        <v>10730</v>
      </c>
      <c r="BL10" s="26">
        <f>BI10+AX10</f>
        <v>7663425576.1199837</v>
      </c>
      <c r="BM10" s="26">
        <f t="shared" ref="BL10:BM25" si="9">BJ10+AY10</f>
        <v>591.5</v>
      </c>
      <c r="BW10" s="3"/>
      <c r="BX10" s="29"/>
      <c r="BY10" s="29"/>
      <c r="BZ10" s="30"/>
      <c r="CA10" s="31"/>
    </row>
    <row r="11" spans="3:79" ht="18.75">
      <c r="C11" s="32" t="s">
        <v>12</v>
      </c>
      <c r="D11" s="5"/>
      <c r="E11" s="19" t="e">
        <f>BZ11+#REF!</f>
        <v>#REF!</v>
      </c>
      <c r="F11" s="34">
        <v>1482</v>
      </c>
      <c r="G11" s="34">
        <v>1180548635.9000001</v>
      </c>
      <c r="H11" s="19"/>
      <c r="I11" s="33">
        <v>12046</v>
      </c>
      <c r="J11" s="33">
        <v>9417740188.8539104</v>
      </c>
      <c r="K11" s="33">
        <v>4790</v>
      </c>
      <c r="L11" s="33">
        <v>1394002224.2516</v>
      </c>
      <c r="M11" s="19"/>
      <c r="N11" s="19">
        <f t="shared" si="0"/>
        <v>13528</v>
      </c>
      <c r="O11" s="19">
        <f t="shared" si="1"/>
        <v>10598288824.75391</v>
      </c>
      <c r="P11" s="35">
        <f t="shared" si="2"/>
        <v>2.8242171189979124</v>
      </c>
      <c r="Q11" s="35">
        <f t="shared" si="2"/>
        <v>7.602777556860663</v>
      </c>
      <c r="R11" s="23">
        <f t="shared" si="3"/>
        <v>13528</v>
      </c>
      <c r="S11" s="24">
        <f t="shared" si="4"/>
        <v>4790</v>
      </c>
      <c r="T11" s="14"/>
      <c r="U11" s="25">
        <f t="shared" si="5"/>
        <v>10598.28882475391</v>
      </c>
      <c r="V11" s="24">
        <f t="shared" si="6"/>
        <v>1394.0022242516</v>
      </c>
      <c r="X11" s="26">
        <f t="shared" ref="X11:Y41" si="10">I11+K11+AW11</f>
        <v>19452</v>
      </c>
      <c r="Y11" s="26">
        <f t="shared" si="10"/>
        <v>13106717123.385513</v>
      </c>
      <c r="AO11" s="26">
        <f t="shared" si="7"/>
        <v>13528</v>
      </c>
      <c r="AP11" s="26">
        <f t="shared" si="8"/>
        <v>10598288824.75391</v>
      </c>
      <c r="AW11" s="34">
        <v>2616</v>
      </c>
      <c r="AX11" s="34">
        <v>2294974710.2800016</v>
      </c>
      <c r="AY11" s="34">
        <v>1308</v>
      </c>
      <c r="AZ11" s="34">
        <v>38455.199999999997</v>
      </c>
      <c r="BA11" s="34">
        <v>39763.199999999997</v>
      </c>
      <c r="BB11" s="27"/>
      <c r="BC11" s="32" t="s">
        <v>12</v>
      </c>
      <c r="BD11" s="33">
        <v>19592</v>
      </c>
      <c r="BE11" s="33">
        <v>13207680725.42551</v>
      </c>
      <c r="BH11" s="28">
        <f t="shared" ref="BH11:BI41" si="11">AW11+I11+K11</f>
        <v>19452</v>
      </c>
      <c r="BI11" s="28">
        <f t="shared" si="11"/>
        <v>13106717123.385511</v>
      </c>
      <c r="BJ11" s="26"/>
      <c r="BK11" s="26">
        <f t="shared" ref="BK11:BM41" si="12">BH11+AW11</f>
        <v>22068</v>
      </c>
      <c r="BL11" s="26">
        <f t="shared" si="9"/>
        <v>15401691833.665512</v>
      </c>
      <c r="BM11" s="26">
        <f t="shared" si="9"/>
        <v>1308</v>
      </c>
      <c r="BW11" s="3"/>
      <c r="BX11" s="29"/>
      <c r="BY11" s="29"/>
      <c r="BZ11" s="30"/>
      <c r="CA11" s="31"/>
    </row>
    <row r="12" spans="3:79" ht="18.75">
      <c r="C12" s="17" t="s">
        <v>13</v>
      </c>
      <c r="D12" s="5"/>
      <c r="E12" s="19" t="e">
        <f>BZ12+#REF!</f>
        <v>#REF!</v>
      </c>
      <c r="F12" s="36">
        <v>479</v>
      </c>
      <c r="G12" s="36">
        <v>295274396.36000007</v>
      </c>
      <c r="H12" s="19"/>
      <c r="I12" s="18">
        <v>3011</v>
      </c>
      <c r="J12" s="18">
        <v>2049636100.1800003</v>
      </c>
      <c r="K12" s="18">
        <v>1218</v>
      </c>
      <c r="L12" s="18">
        <v>363523122.85000002</v>
      </c>
      <c r="M12" s="19"/>
      <c r="N12" s="19">
        <f t="shared" si="0"/>
        <v>3490</v>
      </c>
      <c r="O12" s="19">
        <f t="shared" si="1"/>
        <v>2344910496.5400004</v>
      </c>
      <c r="P12" s="22">
        <f t="shared" si="2"/>
        <v>2.8653530377668308</v>
      </c>
      <c r="Q12" s="22">
        <f t="shared" si="2"/>
        <v>6.4505126335734557</v>
      </c>
      <c r="R12" s="23">
        <f t="shared" si="3"/>
        <v>3490</v>
      </c>
      <c r="S12" s="24">
        <f t="shared" si="4"/>
        <v>1218</v>
      </c>
      <c r="T12" s="14"/>
      <c r="U12" s="25">
        <f t="shared" si="5"/>
        <v>2344.9104965400006</v>
      </c>
      <c r="V12" s="24">
        <f t="shared" si="6"/>
        <v>363.52312285000005</v>
      </c>
      <c r="X12" s="26">
        <f t="shared" si="10"/>
        <v>5117</v>
      </c>
      <c r="Y12" s="26">
        <f t="shared" si="10"/>
        <v>3081592295.1800003</v>
      </c>
      <c r="AO12" s="26">
        <f t="shared" si="7"/>
        <v>3490</v>
      </c>
      <c r="AP12" s="26">
        <f t="shared" si="8"/>
        <v>2344910496.5400004</v>
      </c>
      <c r="AW12" s="36">
        <v>888</v>
      </c>
      <c r="AX12" s="36">
        <v>668433072.14999986</v>
      </c>
      <c r="AY12" s="36">
        <v>444</v>
      </c>
      <c r="AZ12" s="36">
        <v>13053.599999999999</v>
      </c>
      <c r="BA12" s="36">
        <v>13497.599999999999</v>
      </c>
      <c r="BB12" s="27"/>
      <c r="BC12" s="17" t="s">
        <v>13</v>
      </c>
      <c r="BD12" s="18">
        <v>5099</v>
      </c>
      <c r="BE12" s="18">
        <v>2970528274.6000004</v>
      </c>
      <c r="BH12" s="28">
        <f t="shared" si="11"/>
        <v>5117</v>
      </c>
      <c r="BI12" s="28">
        <f t="shared" si="11"/>
        <v>3081592295.1799998</v>
      </c>
      <c r="BJ12" s="26"/>
      <c r="BK12" s="26">
        <f t="shared" si="12"/>
        <v>6005</v>
      </c>
      <c r="BL12" s="26">
        <f t="shared" si="9"/>
        <v>3750025367.3299999</v>
      </c>
      <c r="BM12" s="26">
        <f t="shared" si="9"/>
        <v>444</v>
      </c>
      <c r="BW12" s="3"/>
      <c r="BX12" s="29"/>
      <c r="BY12" s="29"/>
      <c r="BZ12" s="30"/>
      <c r="CA12" s="31"/>
    </row>
    <row r="13" spans="3:79" ht="18.75">
      <c r="C13" s="32" t="s">
        <v>14</v>
      </c>
      <c r="D13" s="5"/>
      <c r="E13" s="19" t="e">
        <f>BZ13+#REF!</f>
        <v>#REF!</v>
      </c>
      <c r="F13" s="34">
        <v>282</v>
      </c>
      <c r="G13" s="34">
        <v>313653366.94999999</v>
      </c>
      <c r="H13" s="19"/>
      <c r="I13" s="33">
        <v>3079</v>
      </c>
      <c r="J13" s="33">
        <v>1677888512.3300002</v>
      </c>
      <c r="K13" s="33">
        <v>1462</v>
      </c>
      <c r="L13" s="33">
        <v>250871642.6500001</v>
      </c>
      <c r="M13" s="19"/>
      <c r="N13" s="19">
        <f t="shared" si="0"/>
        <v>3361</v>
      </c>
      <c r="O13" s="19">
        <f t="shared" si="1"/>
        <v>1991541879.2800002</v>
      </c>
      <c r="P13" s="35">
        <f t="shared" si="2"/>
        <v>2.2989056087551298</v>
      </c>
      <c r="Q13" s="35">
        <f t="shared" si="2"/>
        <v>7.9384894133230945</v>
      </c>
      <c r="R13" s="23">
        <f t="shared" si="3"/>
        <v>3361</v>
      </c>
      <c r="S13" s="24">
        <f t="shared" si="4"/>
        <v>1462</v>
      </c>
      <c r="T13" s="14"/>
      <c r="U13" s="25">
        <f t="shared" si="5"/>
        <v>1991.5418792800001</v>
      </c>
      <c r="V13" s="24">
        <f t="shared" si="6"/>
        <v>250.8716426500001</v>
      </c>
      <c r="X13" s="26">
        <f t="shared" si="10"/>
        <v>5394</v>
      </c>
      <c r="Y13" s="26">
        <f t="shared" si="10"/>
        <v>2759058525.4699993</v>
      </c>
      <c r="AO13" s="26">
        <f t="shared" si="7"/>
        <v>3361</v>
      </c>
      <c r="AP13" s="26">
        <f t="shared" si="8"/>
        <v>1991541879.2800002</v>
      </c>
      <c r="AW13" s="34">
        <v>853</v>
      </c>
      <c r="AX13" s="34">
        <v>830298370.48999882</v>
      </c>
      <c r="AY13" s="34">
        <v>426.5</v>
      </c>
      <c r="AZ13" s="34">
        <v>12539.099999999999</v>
      </c>
      <c r="BA13" s="34">
        <v>12965.599999999999</v>
      </c>
      <c r="BB13" s="27"/>
      <c r="BC13" s="32" t="s">
        <v>14</v>
      </c>
      <c r="BD13" s="33">
        <v>5127</v>
      </c>
      <c r="BE13" s="33">
        <v>2918555746.3700004</v>
      </c>
      <c r="BH13" s="28">
        <f t="shared" si="11"/>
        <v>5394</v>
      </c>
      <c r="BI13" s="28">
        <f t="shared" si="11"/>
        <v>2759058525.4699988</v>
      </c>
      <c r="BJ13" s="26"/>
      <c r="BK13" s="26">
        <f t="shared" si="12"/>
        <v>6247</v>
      </c>
      <c r="BL13" s="26">
        <f t="shared" si="9"/>
        <v>3589356895.9599977</v>
      </c>
      <c r="BM13" s="26">
        <f t="shared" si="9"/>
        <v>426.5</v>
      </c>
      <c r="BW13" s="3"/>
      <c r="BX13" s="29"/>
      <c r="BY13" s="29"/>
      <c r="BZ13" s="30"/>
      <c r="CA13" s="31"/>
    </row>
    <row r="14" spans="3:79" ht="18.75" customHeight="1">
      <c r="C14" s="17" t="s">
        <v>15</v>
      </c>
      <c r="D14" s="5"/>
      <c r="E14" s="19" t="e">
        <f>BZ14+#REF!</f>
        <v>#REF!</v>
      </c>
      <c r="F14" s="36">
        <v>1314</v>
      </c>
      <c r="G14" s="36">
        <v>1267944739.7348142</v>
      </c>
      <c r="H14" s="19"/>
      <c r="I14" s="18">
        <v>14263</v>
      </c>
      <c r="J14" s="18">
        <v>14406021328.769604</v>
      </c>
      <c r="K14" s="18">
        <v>5197</v>
      </c>
      <c r="L14" s="18">
        <v>1731562543.7950001</v>
      </c>
      <c r="M14" s="19"/>
      <c r="N14" s="19">
        <f t="shared" si="0"/>
        <v>15577</v>
      </c>
      <c r="O14" s="19">
        <f t="shared" si="1"/>
        <v>15673966068.504417</v>
      </c>
      <c r="P14" s="22">
        <f t="shared" si="2"/>
        <v>2.9973061381566288</v>
      </c>
      <c r="Q14" s="22">
        <f t="shared" si="2"/>
        <v>9.0519202581919913</v>
      </c>
      <c r="R14" s="23">
        <f t="shared" si="3"/>
        <v>15577</v>
      </c>
      <c r="S14" s="24">
        <f t="shared" si="4"/>
        <v>5197</v>
      </c>
      <c r="T14" s="14"/>
      <c r="U14" s="25">
        <f t="shared" si="5"/>
        <v>15673.966068504418</v>
      </c>
      <c r="V14" s="24">
        <f t="shared" si="6"/>
        <v>1731.562543795</v>
      </c>
      <c r="X14" s="26">
        <f t="shared" si="10"/>
        <v>21816</v>
      </c>
      <c r="Y14" s="26">
        <f t="shared" si="10"/>
        <v>18848234238.40461</v>
      </c>
      <c r="AO14" s="26">
        <f t="shared" si="7"/>
        <v>15577</v>
      </c>
      <c r="AP14" s="26">
        <f t="shared" si="8"/>
        <v>15673966068.504417</v>
      </c>
      <c r="AW14" s="36">
        <v>2356</v>
      </c>
      <c r="AX14" s="36">
        <v>2710650365.8400049</v>
      </c>
      <c r="AY14" s="36">
        <v>1178</v>
      </c>
      <c r="AZ14" s="36">
        <v>34633.199999999997</v>
      </c>
      <c r="BA14" s="36">
        <v>35811.199999999997</v>
      </c>
      <c r="BB14" s="27"/>
      <c r="BC14" s="17" t="s">
        <v>15</v>
      </c>
      <c r="BD14" s="18">
        <v>22086</v>
      </c>
      <c r="BE14" s="18">
        <v>19138123952.974602</v>
      </c>
      <c r="BH14" s="28">
        <f t="shared" si="11"/>
        <v>21816</v>
      </c>
      <c r="BI14" s="28">
        <f t="shared" si="11"/>
        <v>18848234238.40461</v>
      </c>
      <c r="BJ14" s="26"/>
      <c r="BK14" s="26">
        <f t="shared" si="12"/>
        <v>24172</v>
      </c>
      <c r="BL14" s="26">
        <f t="shared" si="9"/>
        <v>21558884604.244614</v>
      </c>
      <c r="BM14" s="26">
        <f t="shared" si="9"/>
        <v>1178</v>
      </c>
      <c r="BW14" s="3"/>
      <c r="BX14" s="29"/>
      <c r="BY14" s="29"/>
      <c r="BZ14" s="30"/>
      <c r="CA14" s="31"/>
    </row>
    <row r="15" spans="3:79" ht="18.75">
      <c r="C15" s="32" t="s">
        <v>16</v>
      </c>
      <c r="D15" s="5"/>
      <c r="E15" s="19" t="e">
        <f>BZ15+#REF!</f>
        <v>#REF!</v>
      </c>
      <c r="F15" s="34">
        <v>563</v>
      </c>
      <c r="G15" s="34">
        <v>382286927.19999987</v>
      </c>
      <c r="H15" s="19"/>
      <c r="I15" s="33">
        <v>3092</v>
      </c>
      <c r="J15" s="33">
        <v>2339869919.4100003</v>
      </c>
      <c r="K15" s="33">
        <v>1336</v>
      </c>
      <c r="L15" s="33">
        <v>379602425.18999994</v>
      </c>
      <c r="M15" s="19"/>
      <c r="N15" s="19">
        <f t="shared" si="0"/>
        <v>3655</v>
      </c>
      <c r="O15" s="19">
        <f t="shared" si="1"/>
        <v>2722156846.6100001</v>
      </c>
      <c r="P15" s="35">
        <f t="shared" si="2"/>
        <v>2.7357784431137726</v>
      </c>
      <c r="Q15" s="35">
        <f t="shared" si="2"/>
        <v>7.1710733809129295</v>
      </c>
      <c r="R15" s="23">
        <f t="shared" si="3"/>
        <v>3655</v>
      </c>
      <c r="S15" s="24">
        <f t="shared" si="4"/>
        <v>1336</v>
      </c>
      <c r="T15" s="14"/>
      <c r="U15" s="25">
        <f t="shared" si="5"/>
        <v>2722.1568466100002</v>
      </c>
      <c r="V15" s="24">
        <f t="shared" si="6"/>
        <v>379.60242518999996</v>
      </c>
      <c r="X15" s="26">
        <f t="shared" si="10"/>
        <v>5382</v>
      </c>
      <c r="Y15" s="26">
        <f t="shared" si="10"/>
        <v>3542089638.6900001</v>
      </c>
      <c r="AO15" s="26">
        <f t="shared" si="7"/>
        <v>3655</v>
      </c>
      <c r="AP15" s="26">
        <f t="shared" si="8"/>
        <v>2722156846.6100001</v>
      </c>
      <c r="AW15" s="34">
        <v>954</v>
      </c>
      <c r="AX15" s="34">
        <v>822617294.08999956</v>
      </c>
      <c r="AY15" s="34">
        <v>477</v>
      </c>
      <c r="AZ15" s="34">
        <v>14023.8</v>
      </c>
      <c r="BA15" s="34">
        <v>14500.8</v>
      </c>
      <c r="BB15" s="27"/>
      <c r="BC15" s="32" t="s">
        <v>16</v>
      </c>
      <c r="BD15" s="33">
        <v>5200</v>
      </c>
      <c r="BE15" s="33">
        <v>3322199536.3000007</v>
      </c>
      <c r="BH15" s="28">
        <f t="shared" si="11"/>
        <v>5382</v>
      </c>
      <c r="BI15" s="28">
        <f t="shared" si="11"/>
        <v>3542089638.6900001</v>
      </c>
      <c r="BJ15" s="26"/>
      <c r="BK15" s="26">
        <f t="shared" si="12"/>
        <v>6336</v>
      </c>
      <c r="BL15" s="26">
        <f t="shared" si="9"/>
        <v>4364706932.7799997</v>
      </c>
      <c r="BM15" s="26">
        <f t="shared" si="9"/>
        <v>477</v>
      </c>
      <c r="BW15" s="3"/>
      <c r="BX15" s="29"/>
      <c r="BY15" s="29"/>
      <c r="BZ15" s="30"/>
      <c r="CA15" s="31"/>
    </row>
    <row r="16" spans="3:79" ht="18.75">
      <c r="C16" s="17" t="s">
        <v>17</v>
      </c>
      <c r="D16" s="5"/>
      <c r="E16" s="19" t="e">
        <f>BZ16+#REF!</f>
        <v>#REF!</v>
      </c>
      <c r="F16" s="36">
        <v>936</v>
      </c>
      <c r="G16" s="36">
        <v>830084771.7700001</v>
      </c>
      <c r="H16" s="19"/>
      <c r="I16" s="18">
        <v>8667</v>
      </c>
      <c r="J16" s="18">
        <v>5625425556.0900002</v>
      </c>
      <c r="K16" s="18">
        <v>3083</v>
      </c>
      <c r="L16" s="18">
        <v>513979271.43000001</v>
      </c>
      <c r="M16" s="19"/>
      <c r="N16" s="19">
        <f t="shared" si="0"/>
        <v>9603</v>
      </c>
      <c r="O16" s="19">
        <f t="shared" si="1"/>
        <v>6455510327.8600006</v>
      </c>
      <c r="P16" s="22">
        <f t="shared" si="2"/>
        <v>3.1148232241323388</v>
      </c>
      <c r="Q16" s="22">
        <f t="shared" si="2"/>
        <v>12.559865128216929</v>
      </c>
      <c r="R16" s="23">
        <f t="shared" si="3"/>
        <v>9603</v>
      </c>
      <c r="S16" s="24">
        <f t="shared" si="4"/>
        <v>3083</v>
      </c>
      <c r="T16" s="14"/>
      <c r="U16" s="25">
        <f t="shared" si="5"/>
        <v>6455.5103278600009</v>
      </c>
      <c r="V16" s="24">
        <f t="shared" si="6"/>
        <v>513.97927143000004</v>
      </c>
      <c r="X16" s="26">
        <f t="shared" si="10"/>
        <v>17233</v>
      </c>
      <c r="Y16" s="26">
        <f t="shared" si="10"/>
        <v>7854412841.7400665</v>
      </c>
      <c r="AO16" s="26">
        <f t="shared" si="7"/>
        <v>9603</v>
      </c>
      <c r="AP16" s="26">
        <f t="shared" si="8"/>
        <v>6455510327.8600006</v>
      </c>
      <c r="AW16" s="36">
        <v>5483</v>
      </c>
      <c r="AX16" s="36">
        <v>1715008014.2200661</v>
      </c>
      <c r="AY16" s="36">
        <v>2741.5</v>
      </c>
      <c r="AZ16" s="36">
        <v>80600.099999999991</v>
      </c>
      <c r="BA16" s="36">
        <v>83341.599999999991</v>
      </c>
      <c r="BB16" s="27"/>
      <c r="BC16" s="17" t="s">
        <v>17</v>
      </c>
      <c r="BD16" s="18">
        <v>13710</v>
      </c>
      <c r="BE16" s="18">
        <v>7718936394.9900007</v>
      </c>
      <c r="BH16" s="28">
        <f t="shared" si="11"/>
        <v>17233</v>
      </c>
      <c r="BI16" s="28">
        <f t="shared" si="11"/>
        <v>7854412841.7400665</v>
      </c>
      <c r="BJ16" s="26"/>
      <c r="BK16" s="26">
        <f t="shared" si="12"/>
        <v>22716</v>
      </c>
      <c r="BL16" s="26">
        <f t="shared" si="9"/>
        <v>9569420855.9601326</v>
      </c>
      <c r="BM16" s="26">
        <f t="shared" si="9"/>
        <v>2741.5</v>
      </c>
      <c r="BW16" s="3"/>
      <c r="BX16" s="29"/>
      <c r="BY16" s="29"/>
      <c r="BZ16" s="30"/>
      <c r="CA16" s="31"/>
    </row>
    <row r="17" spans="3:79" ht="18.75">
      <c r="C17" s="32" t="s">
        <v>18</v>
      </c>
      <c r="D17" s="5"/>
      <c r="E17" s="19" t="e">
        <f>BZ17+#REF!</f>
        <v>#REF!</v>
      </c>
      <c r="F17" s="34">
        <v>1503</v>
      </c>
      <c r="G17" s="34">
        <v>1677929579.8199999</v>
      </c>
      <c r="H17" s="19"/>
      <c r="I17" s="33">
        <v>13218</v>
      </c>
      <c r="J17" s="33">
        <v>11573974862.9967</v>
      </c>
      <c r="K17" s="33">
        <v>4689</v>
      </c>
      <c r="L17" s="33">
        <v>1534672964.7059999</v>
      </c>
      <c r="M17" s="19"/>
      <c r="N17" s="19">
        <f t="shared" si="0"/>
        <v>14721</v>
      </c>
      <c r="O17" s="19">
        <f t="shared" si="1"/>
        <v>13251904442.8167</v>
      </c>
      <c r="P17" s="35">
        <f t="shared" si="2"/>
        <v>3.1394753678822775</v>
      </c>
      <c r="Q17" s="35">
        <f t="shared" si="2"/>
        <v>8.6350022106210691</v>
      </c>
      <c r="R17" s="23">
        <f t="shared" si="3"/>
        <v>14721</v>
      </c>
      <c r="S17" s="24">
        <f t="shared" si="4"/>
        <v>4689</v>
      </c>
      <c r="T17" s="14"/>
      <c r="U17" s="25">
        <f t="shared" si="5"/>
        <v>13251.9044428167</v>
      </c>
      <c r="V17" s="24">
        <f t="shared" si="6"/>
        <v>1534.6729647059999</v>
      </c>
      <c r="X17" s="26">
        <f t="shared" si="10"/>
        <v>20928</v>
      </c>
      <c r="Y17" s="26">
        <f t="shared" si="10"/>
        <v>16563152393.332714</v>
      </c>
      <c r="AO17" s="26">
        <f t="shared" si="7"/>
        <v>14721</v>
      </c>
      <c r="AP17" s="26">
        <f t="shared" si="8"/>
        <v>13251904442.8167</v>
      </c>
      <c r="AW17" s="34">
        <v>3021</v>
      </c>
      <c r="AX17" s="34">
        <v>3454504565.6300135</v>
      </c>
      <c r="AY17" s="34">
        <v>1510.5</v>
      </c>
      <c r="AZ17" s="34">
        <v>44408.7</v>
      </c>
      <c r="BA17" s="34">
        <v>45919.199999999997</v>
      </c>
      <c r="BB17" s="27"/>
      <c r="BC17" s="32" t="s">
        <v>18</v>
      </c>
      <c r="BD17" s="33">
        <v>20986</v>
      </c>
      <c r="BE17" s="33">
        <v>16646140781.152697</v>
      </c>
      <c r="BH17" s="28">
        <f t="shared" si="11"/>
        <v>20928</v>
      </c>
      <c r="BI17" s="28">
        <f t="shared" si="11"/>
        <v>16563152393.332712</v>
      </c>
      <c r="BJ17" s="26"/>
      <c r="BK17" s="26">
        <f t="shared" si="12"/>
        <v>23949</v>
      </c>
      <c r="BL17" s="26">
        <f t="shared" si="9"/>
        <v>20017656958.962727</v>
      </c>
      <c r="BM17" s="26">
        <f t="shared" si="9"/>
        <v>1510.5</v>
      </c>
      <c r="BW17" s="3"/>
      <c r="BX17" s="29"/>
      <c r="BY17" s="29"/>
      <c r="BZ17" s="30"/>
      <c r="CA17" s="31"/>
    </row>
    <row r="18" spans="3:79" ht="21" customHeight="1">
      <c r="C18" s="17" t="s">
        <v>19</v>
      </c>
      <c r="D18" s="5"/>
      <c r="E18" s="19" t="e">
        <f>BZ18+#REF!</f>
        <v>#REF!</v>
      </c>
      <c r="F18" s="36">
        <v>8335</v>
      </c>
      <c r="G18" s="36">
        <v>11074816035.149996</v>
      </c>
      <c r="H18" s="19"/>
      <c r="I18" s="18">
        <v>79216</v>
      </c>
      <c r="J18" s="18">
        <v>79694174684.910034</v>
      </c>
      <c r="K18" s="18">
        <v>30343</v>
      </c>
      <c r="L18" s="18">
        <v>9046177975.1500225</v>
      </c>
      <c r="M18" s="19"/>
      <c r="N18" s="19">
        <f t="shared" si="0"/>
        <v>87551</v>
      </c>
      <c r="O18" s="19">
        <f t="shared" si="1"/>
        <v>90768990720.060028</v>
      </c>
      <c r="P18" s="22">
        <f t="shared" si="2"/>
        <v>2.8853771874897012</v>
      </c>
      <c r="Q18" s="22">
        <f t="shared" si="2"/>
        <v>10.033960305601296</v>
      </c>
      <c r="R18" s="23">
        <f t="shared" si="3"/>
        <v>87551</v>
      </c>
      <c r="S18" s="24">
        <f t="shared" si="4"/>
        <v>30343</v>
      </c>
      <c r="T18" s="14"/>
      <c r="U18" s="25">
        <f t="shared" si="5"/>
        <v>90768.990720060028</v>
      </c>
      <c r="V18" s="24">
        <f t="shared" si="6"/>
        <v>9046.1779751500217</v>
      </c>
      <c r="X18" s="26">
        <f t="shared" si="10"/>
        <v>126195</v>
      </c>
      <c r="Y18" s="26">
        <f t="shared" si="10"/>
        <v>111919689930.60999</v>
      </c>
      <c r="AO18" s="26">
        <f t="shared" si="7"/>
        <v>87551</v>
      </c>
      <c r="AP18" s="26">
        <f t="shared" si="8"/>
        <v>90768990720.060028</v>
      </c>
      <c r="AW18" s="36">
        <v>16636</v>
      </c>
      <c r="AX18" s="36">
        <v>23179337270.549927</v>
      </c>
      <c r="AY18" s="36">
        <v>8318</v>
      </c>
      <c r="AZ18" s="36">
        <v>244549.19999999998</v>
      </c>
      <c r="BA18" s="36">
        <v>252867.19999999998</v>
      </c>
      <c r="BB18" s="27"/>
      <c r="BC18" s="17" t="s">
        <v>19</v>
      </c>
      <c r="BD18" s="18">
        <v>127271</v>
      </c>
      <c r="BE18" s="18">
        <v>111326965961.88011</v>
      </c>
      <c r="BH18" s="28">
        <f t="shared" si="11"/>
        <v>126195</v>
      </c>
      <c r="BI18" s="28">
        <f t="shared" si="11"/>
        <v>111919689930.60999</v>
      </c>
      <c r="BJ18" s="26"/>
      <c r="BK18" s="26">
        <f t="shared" si="12"/>
        <v>142831</v>
      </c>
      <c r="BL18" s="26">
        <f t="shared" si="9"/>
        <v>135099027201.15991</v>
      </c>
      <c r="BM18" s="26">
        <f t="shared" si="9"/>
        <v>8318</v>
      </c>
      <c r="BW18" s="3"/>
      <c r="BX18" s="29"/>
      <c r="BY18" s="29"/>
      <c r="BZ18" s="30"/>
      <c r="CA18" s="31"/>
    </row>
    <row r="19" spans="3:79" ht="18.75">
      <c r="C19" s="32" t="s">
        <v>20</v>
      </c>
      <c r="D19" s="5"/>
      <c r="E19" s="19" t="e">
        <f>BZ19+#REF!</f>
        <v>#REF!</v>
      </c>
      <c r="F19" s="34">
        <v>620</v>
      </c>
      <c r="G19" s="34">
        <v>486489847.41000003</v>
      </c>
      <c r="H19" s="19"/>
      <c r="I19" s="33">
        <v>5823</v>
      </c>
      <c r="J19" s="33">
        <v>4338025976.9639997</v>
      </c>
      <c r="K19" s="33">
        <v>2339</v>
      </c>
      <c r="L19" s="33">
        <v>787440133.08288002</v>
      </c>
      <c r="M19" s="19"/>
      <c r="N19" s="19">
        <f t="shared" si="0"/>
        <v>6443</v>
      </c>
      <c r="O19" s="19">
        <f t="shared" si="1"/>
        <v>4824515824.3739996</v>
      </c>
      <c r="P19" s="35">
        <f t="shared" si="2"/>
        <v>2.7545959811885421</v>
      </c>
      <c r="Q19" s="35">
        <f t="shared" si="2"/>
        <v>6.1268350718748641</v>
      </c>
      <c r="R19" s="23">
        <f t="shared" si="3"/>
        <v>6443</v>
      </c>
      <c r="S19" s="24">
        <f t="shared" si="4"/>
        <v>2339</v>
      </c>
      <c r="T19" s="14"/>
      <c r="U19" s="25">
        <f t="shared" si="5"/>
        <v>4824.5158243739997</v>
      </c>
      <c r="V19" s="24">
        <f t="shared" si="6"/>
        <v>787.44013308288004</v>
      </c>
      <c r="X19" s="26">
        <f t="shared" si="10"/>
        <v>9094</v>
      </c>
      <c r="Y19" s="26">
        <f t="shared" si="10"/>
        <v>6149248352.9768791</v>
      </c>
      <c r="AO19" s="26">
        <f t="shared" si="7"/>
        <v>6443</v>
      </c>
      <c r="AP19" s="26">
        <f t="shared" si="8"/>
        <v>4824515824.3739996</v>
      </c>
      <c r="AW19" s="34">
        <v>932</v>
      </c>
      <c r="AX19" s="34">
        <v>1023782242.9299991</v>
      </c>
      <c r="AY19" s="34">
        <v>466</v>
      </c>
      <c r="AZ19" s="34">
        <v>13700.4</v>
      </c>
      <c r="BA19" s="34">
        <v>14166.4</v>
      </c>
      <c r="BB19" s="27"/>
      <c r="BC19" s="32" t="s">
        <v>20</v>
      </c>
      <c r="BD19" s="33">
        <v>9243</v>
      </c>
      <c r="BE19" s="33">
        <v>6133027229.6668806</v>
      </c>
      <c r="BH19" s="28">
        <f t="shared" si="11"/>
        <v>9094</v>
      </c>
      <c r="BI19" s="28">
        <f t="shared" si="11"/>
        <v>6149248352.9768791</v>
      </c>
      <c r="BJ19" s="26"/>
      <c r="BK19" s="26">
        <f t="shared" si="12"/>
        <v>10026</v>
      </c>
      <c r="BL19" s="26">
        <f t="shared" si="9"/>
        <v>7173030595.9068785</v>
      </c>
      <c r="BM19" s="26">
        <f t="shared" si="9"/>
        <v>466</v>
      </c>
      <c r="BW19" s="3"/>
      <c r="BX19" s="29"/>
      <c r="BY19" s="29"/>
      <c r="BZ19" s="30"/>
      <c r="CA19" s="31"/>
    </row>
    <row r="20" spans="3:79" ht="18.75">
      <c r="C20" s="17" t="s">
        <v>21</v>
      </c>
      <c r="D20" s="5"/>
      <c r="E20" s="19" t="e">
        <f>BZ20+#REF!</f>
        <v>#REF!</v>
      </c>
      <c r="F20" s="36">
        <v>2346</v>
      </c>
      <c r="G20" s="36">
        <v>1959009354.0499983</v>
      </c>
      <c r="H20" s="19"/>
      <c r="I20" s="18">
        <v>21922</v>
      </c>
      <c r="J20" s="18">
        <v>15543150219.959129</v>
      </c>
      <c r="K20" s="18">
        <v>7036</v>
      </c>
      <c r="L20" s="18">
        <v>2081332717.24</v>
      </c>
      <c r="M20" s="19"/>
      <c r="N20" s="19">
        <f t="shared" si="0"/>
        <v>24268</v>
      </c>
      <c r="O20" s="19">
        <f t="shared" si="1"/>
        <v>17502159574.009129</v>
      </c>
      <c r="P20" s="22">
        <f t="shared" si="2"/>
        <v>3.449118817509949</v>
      </c>
      <c r="Q20" s="22">
        <f t="shared" si="2"/>
        <v>8.4091118296637735</v>
      </c>
      <c r="R20" s="23">
        <f t="shared" si="3"/>
        <v>24268</v>
      </c>
      <c r="S20" s="24">
        <f t="shared" si="4"/>
        <v>7036</v>
      </c>
      <c r="T20" s="14"/>
      <c r="U20" s="25">
        <f t="shared" si="5"/>
        <v>17502.159574009129</v>
      </c>
      <c r="V20" s="24">
        <f t="shared" si="6"/>
        <v>2081.33271724</v>
      </c>
      <c r="X20" s="26">
        <f t="shared" si="10"/>
        <v>32898</v>
      </c>
      <c r="Y20" s="26">
        <f t="shared" si="10"/>
        <v>21754700403.519131</v>
      </c>
      <c r="AO20" s="26">
        <f t="shared" si="7"/>
        <v>24268</v>
      </c>
      <c r="AP20" s="26">
        <f t="shared" si="8"/>
        <v>17502159574.009129</v>
      </c>
      <c r="AW20" s="36">
        <v>3940</v>
      </c>
      <c r="AX20" s="36">
        <v>4130217466.3200011</v>
      </c>
      <c r="AY20" s="36">
        <v>1970</v>
      </c>
      <c r="AZ20" s="36">
        <v>57918</v>
      </c>
      <c r="BA20" s="36">
        <v>59888</v>
      </c>
      <c r="BB20" s="27"/>
      <c r="BC20" s="17" t="s">
        <v>21</v>
      </c>
      <c r="BD20" s="18">
        <v>33271</v>
      </c>
      <c r="BE20" s="18">
        <v>21787746093.519127</v>
      </c>
      <c r="BH20" s="28">
        <f t="shared" si="11"/>
        <v>32898</v>
      </c>
      <c r="BI20" s="28">
        <f t="shared" si="11"/>
        <v>21754700403.519131</v>
      </c>
      <c r="BJ20" s="26"/>
      <c r="BK20" s="26">
        <f t="shared" si="12"/>
        <v>36838</v>
      </c>
      <c r="BL20" s="26">
        <f t="shared" si="9"/>
        <v>25884917869.83913</v>
      </c>
      <c r="BM20" s="26">
        <f t="shared" si="9"/>
        <v>1970</v>
      </c>
      <c r="BW20" s="3"/>
      <c r="BX20" s="29"/>
      <c r="BY20" s="29"/>
      <c r="BZ20" s="30"/>
      <c r="CA20" s="31"/>
    </row>
    <row r="21" spans="3:79" ht="18.75">
      <c r="C21" s="32" t="s">
        <v>22</v>
      </c>
      <c r="D21" s="5"/>
      <c r="E21" s="19" t="e">
        <f>BZ21+#REF!</f>
        <v>#REF!</v>
      </c>
      <c r="F21" s="34">
        <v>682</v>
      </c>
      <c r="G21" s="34">
        <v>420079456.11000001</v>
      </c>
      <c r="H21" s="19"/>
      <c r="I21" s="33">
        <v>6959</v>
      </c>
      <c r="J21" s="33">
        <v>3543836661.137033</v>
      </c>
      <c r="K21" s="33">
        <v>2567</v>
      </c>
      <c r="L21" s="33">
        <v>580230345.24000001</v>
      </c>
      <c r="M21" s="19"/>
      <c r="N21" s="19">
        <f t="shared" si="0"/>
        <v>7641</v>
      </c>
      <c r="O21" s="19">
        <f t="shared" si="1"/>
        <v>3963916117.2470331</v>
      </c>
      <c r="P21" s="35">
        <f t="shared" si="2"/>
        <v>2.9766264121542658</v>
      </c>
      <c r="Q21" s="35">
        <f t="shared" si="2"/>
        <v>6.8316249740565418</v>
      </c>
      <c r="R21" s="23">
        <f t="shared" si="3"/>
        <v>7641</v>
      </c>
      <c r="S21" s="24">
        <f t="shared" si="4"/>
        <v>2567</v>
      </c>
      <c r="T21" s="14"/>
      <c r="U21" s="25">
        <f t="shared" si="5"/>
        <v>3963.9161172470331</v>
      </c>
      <c r="V21" s="24">
        <f t="shared" si="6"/>
        <v>580.23034524000002</v>
      </c>
      <c r="X21" s="26">
        <f t="shared" si="10"/>
        <v>10689</v>
      </c>
      <c r="Y21" s="26">
        <f t="shared" si="10"/>
        <v>5028911751.8870335</v>
      </c>
      <c r="AO21" s="26">
        <f t="shared" si="7"/>
        <v>7641</v>
      </c>
      <c r="AP21" s="26">
        <f t="shared" si="8"/>
        <v>3963916117.2470331</v>
      </c>
      <c r="AW21" s="34">
        <v>1163</v>
      </c>
      <c r="AX21" s="34">
        <v>904844745.51000011</v>
      </c>
      <c r="AY21" s="34">
        <v>581.5</v>
      </c>
      <c r="AZ21" s="34">
        <v>17096.099999999999</v>
      </c>
      <c r="BA21" s="34">
        <v>17677.599999999999</v>
      </c>
      <c r="BB21" s="27"/>
      <c r="BC21" s="32" t="s">
        <v>22</v>
      </c>
      <c r="BD21" s="33">
        <v>10829</v>
      </c>
      <c r="BE21" s="33">
        <v>5031572981.9770327</v>
      </c>
      <c r="BH21" s="28">
        <f t="shared" si="11"/>
        <v>10689</v>
      </c>
      <c r="BI21" s="28">
        <f t="shared" si="11"/>
        <v>5028911751.8870325</v>
      </c>
      <c r="BJ21" s="26"/>
      <c r="BK21" s="26">
        <f t="shared" si="12"/>
        <v>11852</v>
      </c>
      <c r="BL21" s="26">
        <f t="shared" si="9"/>
        <v>5933756497.3970327</v>
      </c>
      <c r="BM21" s="26">
        <f t="shared" si="9"/>
        <v>581.5</v>
      </c>
      <c r="BW21" s="3"/>
      <c r="BX21" s="29"/>
      <c r="BY21" s="29"/>
      <c r="BZ21" s="30"/>
      <c r="CA21" s="31"/>
    </row>
    <row r="22" spans="3:79" ht="18.75">
      <c r="C22" s="17" t="s">
        <v>23</v>
      </c>
      <c r="D22" s="5"/>
      <c r="E22" s="19" t="e">
        <f>BZ22+#REF!</f>
        <v>#REF!</v>
      </c>
      <c r="F22" s="36">
        <v>922</v>
      </c>
      <c r="G22" s="36">
        <v>856897040.92000008</v>
      </c>
      <c r="H22" s="19"/>
      <c r="I22" s="18">
        <v>6585</v>
      </c>
      <c r="J22" s="18">
        <v>4680134475.3999996</v>
      </c>
      <c r="K22" s="18">
        <v>1653</v>
      </c>
      <c r="L22" s="18">
        <v>552165683.85000002</v>
      </c>
      <c r="M22" s="19"/>
      <c r="N22" s="19">
        <f t="shared" si="0"/>
        <v>7507</v>
      </c>
      <c r="O22" s="19">
        <f t="shared" si="1"/>
        <v>5537031516.3199997</v>
      </c>
      <c r="P22" s="22">
        <f t="shared" si="2"/>
        <v>4.5414398064125834</v>
      </c>
      <c r="Q22" s="22">
        <f t="shared" si="2"/>
        <v>10.027844319684625</v>
      </c>
      <c r="R22" s="23">
        <f t="shared" si="3"/>
        <v>7507</v>
      </c>
      <c r="S22" s="24">
        <f t="shared" si="4"/>
        <v>1653</v>
      </c>
      <c r="T22" s="14"/>
      <c r="U22" s="25">
        <f t="shared" si="5"/>
        <v>5537.0315163199994</v>
      </c>
      <c r="V22" s="24">
        <f t="shared" si="6"/>
        <v>552.16568385000005</v>
      </c>
      <c r="X22" s="26">
        <f t="shared" si="10"/>
        <v>9731</v>
      </c>
      <c r="Y22" s="26">
        <f t="shared" si="10"/>
        <v>6903443046.54</v>
      </c>
      <c r="AO22" s="26">
        <f t="shared" si="7"/>
        <v>7507</v>
      </c>
      <c r="AP22" s="26">
        <f t="shared" si="8"/>
        <v>5537031516.3199997</v>
      </c>
      <c r="AW22" s="36">
        <v>1493</v>
      </c>
      <c r="AX22" s="36">
        <v>1671142887.29</v>
      </c>
      <c r="AY22" s="36">
        <v>746.5</v>
      </c>
      <c r="AZ22" s="36">
        <v>21947.1</v>
      </c>
      <c r="BA22" s="36">
        <v>22693.599999999999</v>
      </c>
      <c r="BB22" s="27"/>
      <c r="BC22" s="17" t="s">
        <v>23</v>
      </c>
      <c r="BD22" s="18">
        <v>9981</v>
      </c>
      <c r="BE22" s="18">
        <v>6929756406.1599998</v>
      </c>
      <c r="BH22" s="28">
        <f t="shared" si="11"/>
        <v>9731</v>
      </c>
      <c r="BI22" s="28">
        <f t="shared" si="11"/>
        <v>6903443046.54</v>
      </c>
      <c r="BJ22" s="26"/>
      <c r="BK22" s="26">
        <f t="shared" si="12"/>
        <v>11224</v>
      </c>
      <c r="BL22" s="26">
        <f t="shared" si="9"/>
        <v>8574585933.8299999</v>
      </c>
      <c r="BM22" s="26">
        <f t="shared" si="9"/>
        <v>746.5</v>
      </c>
      <c r="BW22" s="3"/>
      <c r="BX22" s="29"/>
      <c r="BY22" s="29"/>
      <c r="BZ22" s="30"/>
      <c r="CA22" s="31"/>
    </row>
    <row r="23" spans="3:79" ht="18.75">
      <c r="C23" s="32" t="s">
        <v>24</v>
      </c>
      <c r="D23" s="5"/>
      <c r="E23" s="19" t="e">
        <f>BZ23+#REF!</f>
        <v>#REF!</v>
      </c>
      <c r="F23" s="34">
        <v>5391</v>
      </c>
      <c r="G23" s="34">
        <v>4958221666.5800076</v>
      </c>
      <c r="H23" s="19"/>
      <c r="I23" s="33">
        <v>41686</v>
      </c>
      <c r="J23" s="33">
        <v>40805265332.818451</v>
      </c>
      <c r="K23" s="33">
        <v>14877</v>
      </c>
      <c r="L23" s="33">
        <v>5372068444.7200003</v>
      </c>
      <c r="M23" s="19"/>
      <c r="N23" s="19">
        <f t="shared" si="0"/>
        <v>47077</v>
      </c>
      <c r="O23" s="19">
        <f t="shared" si="1"/>
        <v>45763486999.39846</v>
      </c>
      <c r="P23" s="35">
        <f t="shared" si="2"/>
        <v>3.1644148685890974</v>
      </c>
      <c r="Q23" s="35">
        <f t="shared" si="2"/>
        <v>8.5187833085741183</v>
      </c>
      <c r="R23" s="23">
        <f t="shared" si="3"/>
        <v>47077</v>
      </c>
      <c r="S23" s="24">
        <f t="shared" si="4"/>
        <v>14877</v>
      </c>
      <c r="T23" s="14"/>
      <c r="U23" s="25">
        <f t="shared" si="5"/>
        <v>45763.486999398461</v>
      </c>
      <c r="V23" s="24">
        <f t="shared" si="6"/>
        <v>5372.0684447200001</v>
      </c>
      <c r="X23" s="26">
        <f t="shared" si="10"/>
        <v>65441</v>
      </c>
      <c r="Y23" s="26">
        <f t="shared" si="10"/>
        <v>55855299933.548447</v>
      </c>
      <c r="AO23" s="26">
        <f t="shared" si="7"/>
        <v>47077</v>
      </c>
      <c r="AP23" s="26">
        <f t="shared" si="8"/>
        <v>45763486999.39846</v>
      </c>
      <c r="AW23" s="34">
        <v>8878</v>
      </c>
      <c r="AX23" s="34">
        <v>9677966156.0099964</v>
      </c>
      <c r="AY23" s="34">
        <v>4439</v>
      </c>
      <c r="AZ23" s="34">
        <v>130506.6</v>
      </c>
      <c r="BA23" s="34">
        <v>134945.60000000001</v>
      </c>
      <c r="BB23" s="27"/>
      <c r="BC23" s="32" t="s">
        <v>24</v>
      </c>
      <c r="BD23" s="33">
        <v>65485</v>
      </c>
      <c r="BE23" s="33">
        <v>56316044216.928452</v>
      </c>
      <c r="BH23" s="28">
        <f t="shared" si="11"/>
        <v>65441</v>
      </c>
      <c r="BI23" s="28">
        <f t="shared" si="11"/>
        <v>55855299933.548447</v>
      </c>
      <c r="BJ23" s="26"/>
      <c r="BK23" s="26">
        <f t="shared" si="12"/>
        <v>74319</v>
      </c>
      <c r="BL23" s="26">
        <f t="shared" si="9"/>
        <v>65533266089.558441</v>
      </c>
      <c r="BM23" s="26">
        <f t="shared" si="9"/>
        <v>4439</v>
      </c>
      <c r="BW23" s="3"/>
      <c r="BX23" s="29"/>
      <c r="BY23" s="29"/>
      <c r="BZ23" s="30"/>
      <c r="CA23" s="31"/>
    </row>
    <row r="24" spans="3:79" ht="18.75">
      <c r="C24" s="17" t="s">
        <v>25</v>
      </c>
      <c r="D24" s="5"/>
      <c r="E24" s="19" t="e">
        <f>BZ24+#REF!</f>
        <v>#REF!</v>
      </c>
      <c r="F24" s="36">
        <v>3097</v>
      </c>
      <c r="G24" s="36">
        <v>4010481849.369998</v>
      </c>
      <c r="H24" s="19"/>
      <c r="I24" s="18">
        <v>38174</v>
      </c>
      <c r="J24" s="18">
        <v>32383415460.513992</v>
      </c>
      <c r="K24" s="18">
        <v>12977</v>
      </c>
      <c r="L24" s="18">
        <v>3316002281.7386007</v>
      </c>
      <c r="M24" s="19"/>
      <c r="N24" s="19">
        <f t="shared" si="0"/>
        <v>41271</v>
      </c>
      <c r="O24" s="19">
        <f t="shared" si="1"/>
        <v>36393897309.883987</v>
      </c>
      <c r="P24" s="22">
        <f t="shared" si="2"/>
        <v>3.1803190259690219</v>
      </c>
      <c r="Q24" s="22">
        <f t="shared" si="2"/>
        <v>10.975232891215756</v>
      </c>
      <c r="R24" s="23">
        <f t="shared" si="3"/>
        <v>41271</v>
      </c>
      <c r="S24" s="24">
        <f t="shared" si="4"/>
        <v>12977</v>
      </c>
      <c r="T24" s="14"/>
      <c r="U24" s="25">
        <f t="shared" si="5"/>
        <v>36393.897309883985</v>
      </c>
      <c r="V24" s="24">
        <f t="shared" si="6"/>
        <v>3316.0022817386007</v>
      </c>
      <c r="X24" s="26">
        <f t="shared" si="10"/>
        <v>58520</v>
      </c>
      <c r="Y24" s="26">
        <f t="shared" si="10"/>
        <v>43255987824.992546</v>
      </c>
      <c r="AO24" s="26">
        <f t="shared" si="7"/>
        <v>41271</v>
      </c>
      <c r="AP24" s="26">
        <f t="shared" si="8"/>
        <v>36393897309.883987</v>
      </c>
      <c r="AW24" s="36">
        <v>7369</v>
      </c>
      <c r="AX24" s="36">
        <v>7556570082.7399521</v>
      </c>
      <c r="AY24" s="36">
        <v>3684.5</v>
      </c>
      <c r="AZ24" s="36">
        <v>108324.29999999999</v>
      </c>
      <c r="BA24" s="36">
        <v>112008.79999999999</v>
      </c>
      <c r="BB24" s="27"/>
      <c r="BC24" s="17" t="s">
        <v>25</v>
      </c>
      <c r="BD24" s="18">
        <v>58233</v>
      </c>
      <c r="BE24" s="18">
        <v>44039346267.392593</v>
      </c>
      <c r="BH24" s="28">
        <f t="shared" si="11"/>
        <v>58520</v>
      </c>
      <c r="BI24" s="28">
        <f t="shared" si="11"/>
        <v>43255987824.992546</v>
      </c>
      <c r="BJ24" s="26"/>
      <c r="BK24" s="26">
        <f t="shared" si="12"/>
        <v>65889</v>
      </c>
      <c r="BL24" s="26">
        <f t="shared" si="9"/>
        <v>50812557907.732498</v>
      </c>
      <c r="BM24" s="26">
        <f t="shared" si="9"/>
        <v>3684.5</v>
      </c>
      <c r="BW24" s="3"/>
      <c r="BX24" s="29"/>
      <c r="BY24" s="29"/>
      <c r="BZ24" s="30"/>
      <c r="CA24" s="31"/>
    </row>
    <row r="25" spans="3:79" ht="18.75">
      <c r="C25" s="32" t="s">
        <v>26</v>
      </c>
      <c r="D25" s="5"/>
      <c r="E25" s="19" t="e">
        <f>BZ25+#REF!</f>
        <v>#REF!</v>
      </c>
      <c r="F25" s="34">
        <v>1630</v>
      </c>
      <c r="G25" s="34">
        <v>1327946447.4100003</v>
      </c>
      <c r="H25" s="19"/>
      <c r="I25" s="33">
        <v>18570</v>
      </c>
      <c r="J25" s="33">
        <v>8870770849.0399971</v>
      </c>
      <c r="K25" s="33">
        <v>5523</v>
      </c>
      <c r="L25" s="33">
        <v>1341098488.8699999</v>
      </c>
      <c r="M25" s="19"/>
      <c r="N25" s="19">
        <f t="shared" si="0"/>
        <v>20200</v>
      </c>
      <c r="O25" s="19">
        <f t="shared" si="1"/>
        <v>10198717296.449997</v>
      </c>
      <c r="P25" s="35">
        <f t="shared" si="2"/>
        <v>3.6574325547709576</v>
      </c>
      <c r="Q25" s="35">
        <f t="shared" si="2"/>
        <v>7.6047489286512908</v>
      </c>
      <c r="R25" s="23">
        <f t="shared" si="3"/>
        <v>20200</v>
      </c>
      <c r="S25" s="24">
        <f t="shared" si="4"/>
        <v>5523</v>
      </c>
      <c r="T25" s="14"/>
      <c r="U25" s="25">
        <f t="shared" si="5"/>
        <v>10198.717296449997</v>
      </c>
      <c r="V25" s="24">
        <f t="shared" si="6"/>
        <v>1341.09848887</v>
      </c>
      <c r="X25" s="26">
        <f t="shared" si="10"/>
        <v>27108</v>
      </c>
      <c r="Y25" s="26">
        <f t="shared" si="10"/>
        <v>12986632757.169998</v>
      </c>
      <c r="AO25" s="26">
        <f t="shared" si="7"/>
        <v>20200</v>
      </c>
      <c r="AP25" s="26">
        <f t="shared" si="8"/>
        <v>10198717296.449997</v>
      </c>
      <c r="AW25" s="34">
        <v>3015</v>
      </c>
      <c r="AX25" s="34">
        <v>2774763419.2600021</v>
      </c>
      <c r="AY25" s="34">
        <v>1507.5</v>
      </c>
      <c r="AZ25" s="34">
        <v>44320.5</v>
      </c>
      <c r="BA25" s="34">
        <v>45828</v>
      </c>
      <c r="BB25" s="27"/>
      <c r="BC25" s="32" t="s">
        <v>26</v>
      </c>
      <c r="BD25" s="33">
        <v>27860</v>
      </c>
      <c r="BE25" s="33">
        <v>12707860977.369995</v>
      </c>
      <c r="BH25" s="28">
        <f t="shared" si="11"/>
        <v>27108</v>
      </c>
      <c r="BI25" s="28">
        <f t="shared" si="11"/>
        <v>12986632757.169998</v>
      </c>
      <c r="BJ25" s="26"/>
      <c r="BK25" s="26">
        <f t="shared" si="12"/>
        <v>30123</v>
      </c>
      <c r="BL25" s="26">
        <f t="shared" si="9"/>
        <v>15761396176.43</v>
      </c>
      <c r="BM25" s="26">
        <f t="shared" si="9"/>
        <v>1507.5</v>
      </c>
      <c r="BW25" s="3"/>
      <c r="BX25" s="29"/>
      <c r="BY25" s="29"/>
      <c r="BZ25" s="30"/>
      <c r="CA25" s="31"/>
    </row>
    <row r="26" spans="3:79" ht="18.75">
      <c r="C26" s="17" t="s">
        <v>27</v>
      </c>
      <c r="D26" s="5"/>
      <c r="E26" s="19" t="e">
        <f>BZ26+#REF!</f>
        <v>#REF!</v>
      </c>
      <c r="F26" s="36">
        <v>619</v>
      </c>
      <c r="G26" s="36">
        <v>495530927.8300001</v>
      </c>
      <c r="H26" s="19"/>
      <c r="I26" s="18">
        <v>5573</v>
      </c>
      <c r="J26" s="18">
        <v>3633728340.4650002</v>
      </c>
      <c r="K26" s="18">
        <v>1894</v>
      </c>
      <c r="L26" s="18">
        <v>504367605.86849999</v>
      </c>
      <c r="M26" s="19"/>
      <c r="N26" s="19">
        <f t="shared" si="0"/>
        <v>6192</v>
      </c>
      <c r="O26" s="19">
        <f t="shared" si="1"/>
        <v>4129259268.2950001</v>
      </c>
      <c r="P26" s="22">
        <f t="shared" si="2"/>
        <v>3.2692713833157341</v>
      </c>
      <c r="Q26" s="22">
        <f t="shared" si="2"/>
        <v>8.1870033290194915</v>
      </c>
      <c r="R26" s="23">
        <f t="shared" si="3"/>
        <v>6192</v>
      </c>
      <c r="S26" s="24">
        <f t="shared" si="4"/>
        <v>1894</v>
      </c>
      <c r="T26" s="14"/>
      <c r="U26" s="25">
        <f t="shared" si="5"/>
        <v>4129.2592682949999</v>
      </c>
      <c r="V26" s="24">
        <f t="shared" si="6"/>
        <v>504.36760586849999</v>
      </c>
      <c r="X26" s="26">
        <f t="shared" si="10"/>
        <v>8589</v>
      </c>
      <c r="Y26" s="26">
        <f t="shared" si="10"/>
        <v>5157458891.6835003</v>
      </c>
      <c r="AO26" s="26">
        <f t="shared" si="7"/>
        <v>6192</v>
      </c>
      <c r="AP26" s="26">
        <f t="shared" si="8"/>
        <v>4129259268.2950001</v>
      </c>
      <c r="AW26" s="36">
        <v>1122</v>
      </c>
      <c r="AX26" s="36">
        <v>1019362945.3500001</v>
      </c>
      <c r="AY26" s="36">
        <v>561</v>
      </c>
      <c r="AZ26" s="36">
        <v>16493.399999999998</v>
      </c>
      <c r="BA26" s="36">
        <v>17054.399999999998</v>
      </c>
      <c r="BB26" s="27"/>
      <c r="BC26" s="17" t="s">
        <v>27</v>
      </c>
      <c r="BD26" s="18">
        <v>8764</v>
      </c>
      <c r="BE26" s="18">
        <v>5184908888.6234999</v>
      </c>
      <c r="BH26" s="28">
        <f t="shared" si="11"/>
        <v>8589</v>
      </c>
      <c r="BI26" s="28">
        <f t="shared" si="11"/>
        <v>5157458891.6835003</v>
      </c>
      <c r="BJ26" s="26"/>
      <c r="BK26" s="26">
        <f t="shared" si="12"/>
        <v>9711</v>
      </c>
      <c r="BL26" s="26">
        <f t="shared" si="12"/>
        <v>6176821837.0335007</v>
      </c>
      <c r="BM26" s="26">
        <f t="shared" si="12"/>
        <v>561</v>
      </c>
      <c r="BW26" s="3"/>
      <c r="BX26" s="29"/>
      <c r="BY26" s="29"/>
      <c r="BZ26" s="30"/>
      <c r="CA26" s="31"/>
    </row>
    <row r="27" spans="3:79" ht="18.75">
      <c r="C27" s="32" t="s">
        <v>28</v>
      </c>
      <c r="D27" s="5"/>
      <c r="E27" s="19" t="e">
        <f>BZ27+#REF!</f>
        <v>#REF!</v>
      </c>
      <c r="F27" s="34">
        <v>565</v>
      </c>
      <c r="G27" s="34">
        <v>325661191.52000004</v>
      </c>
      <c r="H27" s="19"/>
      <c r="I27" s="33">
        <v>3703</v>
      </c>
      <c r="J27" s="33">
        <v>2019744157.96</v>
      </c>
      <c r="K27" s="33">
        <v>2150</v>
      </c>
      <c r="L27" s="33">
        <v>432256133.09000003</v>
      </c>
      <c r="M27" s="19"/>
      <c r="N27" s="19">
        <f t="shared" si="0"/>
        <v>4268</v>
      </c>
      <c r="O27" s="19">
        <f t="shared" si="1"/>
        <v>2345405349.48</v>
      </c>
      <c r="P27" s="35">
        <f t="shared" si="2"/>
        <v>1.9851162790697674</v>
      </c>
      <c r="Q27" s="35">
        <f t="shared" si="2"/>
        <v>5.4259619932140168</v>
      </c>
      <c r="R27" s="23">
        <f t="shared" si="3"/>
        <v>4268</v>
      </c>
      <c r="S27" s="24">
        <f t="shared" si="4"/>
        <v>2150</v>
      </c>
      <c r="T27" s="14"/>
      <c r="U27" s="25">
        <f t="shared" si="5"/>
        <v>2345.40534948</v>
      </c>
      <c r="V27" s="24">
        <f t="shared" si="6"/>
        <v>432.25613309000005</v>
      </c>
      <c r="X27" s="26">
        <f t="shared" si="10"/>
        <v>6833</v>
      </c>
      <c r="Y27" s="26">
        <f t="shared" si="10"/>
        <v>2948148060.1300001</v>
      </c>
      <c r="AO27" s="26">
        <f t="shared" si="7"/>
        <v>4268</v>
      </c>
      <c r="AP27" s="26">
        <f t="shared" si="8"/>
        <v>2345405349.48</v>
      </c>
      <c r="AW27" s="34">
        <v>980</v>
      </c>
      <c r="AX27" s="34">
        <v>496147769.07999998</v>
      </c>
      <c r="AY27" s="34">
        <v>490</v>
      </c>
      <c r="AZ27" s="34">
        <v>14406</v>
      </c>
      <c r="BA27" s="34">
        <v>14896</v>
      </c>
      <c r="BB27" s="27"/>
      <c r="BC27" s="32" t="s">
        <v>28</v>
      </c>
      <c r="BD27" s="33">
        <v>6715</v>
      </c>
      <c r="BE27" s="33">
        <v>2990972973.5700002</v>
      </c>
      <c r="BH27" s="28">
        <f t="shared" si="11"/>
        <v>6833</v>
      </c>
      <c r="BI27" s="28">
        <f t="shared" si="11"/>
        <v>2948148060.1300001</v>
      </c>
      <c r="BJ27" s="26"/>
      <c r="BK27" s="26">
        <f t="shared" si="12"/>
        <v>7813</v>
      </c>
      <c r="BL27" s="26">
        <f t="shared" si="12"/>
        <v>3444295829.21</v>
      </c>
      <c r="BM27" s="26">
        <f t="shared" si="12"/>
        <v>490</v>
      </c>
      <c r="BW27" s="3"/>
      <c r="BX27" s="29"/>
      <c r="BY27" s="29"/>
      <c r="BZ27" s="30"/>
      <c r="CA27" s="31"/>
    </row>
    <row r="28" spans="3:79" ht="18.75">
      <c r="C28" s="17" t="s">
        <v>29</v>
      </c>
      <c r="D28" s="5"/>
      <c r="E28" s="19" t="e">
        <f>BZ28+#REF!</f>
        <v>#REF!</v>
      </c>
      <c r="F28" s="36">
        <v>3575</v>
      </c>
      <c r="G28" s="36">
        <v>4402200964.1099997</v>
      </c>
      <c r="H28" s="19"/>
      <c r="I28" s="18">
        <v>31709</v>
      </c>
      <c r="J28" s="18">
        <v>61720432472.88147</v>
      </c>
      <c r="K28" s="18">
        <v>11996</v>
      </c>
      <c r="L28" s="18">
        <v>4634100012.3123894</v>
      </c>
      <c r="M28" s="19"/>
      <c r="N28" s="19">
        <f t="shared" si="0"/>
        <v>35284</v>
      </c>
      <c r="O28" s="19">
        <f t="shared" si="1"/>
        <v>66122633436.99147</v>
      </c>
      <c r="P28" s="22">
        <f t="shared" si="2"/>
        <v>2.9413137712570858</v>
      </c>
      <c r="Q28" s="22">
        <f t="shared" si="2"/>
        <v>14.268710917181231</v>
      </c>
      <c r="R28" s="23">
        <f t="shared" si="3"/>
        <v>35284</v>
      </c>
      <c r="S28" s="24">
        <f t="shared" si="4"/>
        <v>11996</v>
      </c>
      <c r="T28" s="14"/>
      <c r="U28" s="25">
        <f t="shared" si="5"/>
        <v>66122.633436991469</v>
      </c>
      <c r="V28" s="24">
        <f t="shared" si="6"/>
        <v>4634.1000123123895</v>
      </c>
      <c r="X28" s="26">
        <f t="shared" si="10"/>
        <v>49740</v>
      </c>
      <c r="Y28" s="26">
        <f t="shared" si="10"/>
        <v>75773042264.443863</v>
      </c>
      <c r="AO28" s="26">
        <f t="shared" si="7"/>
        <v>35284</v>
      </c>
      <c r="AP28" s="26">
        <f t="shared" si="8"/>
        <v>66122633436.99147</v>
      </c>
      <c r="AW28" s="36">
        <v>6035</v>
      </c>
      <c r="AX28" s="36">
        <v>9418509779.25</v>
      </c>
      <c r="AY28" s="36">
        <v>3017.5</v>
      </c>
      <c r="AZ28" s="36">
        <v>88714.5</v>
      </c>
      <c r="BA28" s="36">
        <v>91732</v>
      </c>
      <c r="BB28" s="27"/>
      <c r="BC28" s="17" t="s">
        <v>29</v>
      </c>
      <c r="BD28" s="18">
        <v>50562</v>
      </c>
      <c r="BE28" s="18">
        <v>78561322447.50386</v>
      </c>
      <c r="BH28" s="28">
        <f t="shared" si="11"/>
        <v>49740</v>
      </c>
      <c r="BI28" s="28">
        <f t="shared" si="11"/>
        <v>75773042264.443863</v>
      </c>
      <c r="BJ28" s="26"/>
      <c r="BK28" s="26">
        <f t="shared" si="12"/>
        <v>55775</v>
      </c>
      <c r="BL28" s="26">
        <f t="shared" si="12"/>
        <v>85191552043.693863</v>
      </c>
      <c r="BM28" s="26">
        <f t="shared" si="12"/>
        <v>3017.5</v>
      </c>
      <c r="BW28" s="3"/>
      <c r="BX28" s="29"/>
      <c r="BY28" s="29"/>
      <c r="BZ28" s="30"/>
      <c r="CA28" s="31"/>
    </row>
    <row r="29" spans="3:79" ht="18.75">
      <c r="C29" s="32" t="s">
        <v>30</v>
      </c>
      <c r="D29" s="5"/>
      <c r="E29" s="19" t="e">
        <f>BZ29+#REF!</f>
        <v>#REF!</v>
      </c>
      <c r="F29" s="34">
        <v>895</v>
      </c>
      <c r="G29" s="34">
        <v>667917285.11000013</v>
      </c>
      <c r="H29" s="19"/>
      <c r="I29" s="33">
        <v>7224</v>
      </c>
      <c r="J29" s="33">
        <v>5275741748.0800009</v>
      </c>
      <c r="K29" s="33">
        <v>1809</v>
      </c>
      <c r="L29" s="33">
        <v>457557243.49000001</v>
      </c>
      <c r="M29" s="19"/>
      <c r="N29" s="19">
        <f t="shared" si="0"/>
        <v>8119</v>
      </c>
      <c r="O29" s="19">
        <f t="shared" si="1"/>
        <v>5943659033.1900005</v>
      </c>
      <c r="P29" s="35">
        <f t="shared" si="2"/>
        <v>4.488114980652294</v>
      </c>
      <c r="Q29" s="35">
        <f t="shared" si="2"/>
        <v>12.989979106996479</v>
      </c>
      <c r="R29" s="23">
        <f t="shared" si="3"/>
        <v>8119</v>
      </c>
      <c r="S29" s="24">
        <f t="shared" si="4"/>
        <v>1809</v>
      </c>
      <c r="T29" s="14"/>
      <c r="U29" s="25">
        <f t="shared" si="5"/>
        <v>5943.6590331900006</v>
      </c>
      <c r="V29" s="24">
        <f t="shared" si="6"/>
        <v>457.55724349000002</v>
      </c>
      <c r="X29" s="26">
        <f t="shared" si="10"/>
        <v>10523</v>
      </c>
      <c r="Y29" s="26">
        <f t="shared" si="10"/>
        <v>7016143011.1800041</v>
      </c>
      <c r="AO29" s="26">
        <f t="shared" si="7"/>
        <v>8119</v>
      </c>
      <c r="AP29" s="26">
        <f t="shared" si="8"/>
        <v>5943659033.1900005</v>
      </c>
      <c r="AW29" s="34">
        <v>1490</v>
      </c>
      <c r="AX29" s="34">
        <v>1282844019.6100035</v>
      </c>
      <c r="AY29" s="34">
        <v>745</v>
      </c>
      <c r="AZ29" s="34">
        <v>21903</v>
      </c>
      <c r="BA29" s="34">
        <v>22648</v>
      </c>
      <c r="BB29" s="27"/>
      <c r="BC29" s="32" t="s">
        <v>30</v>
      </c>
      <c r="BD29" s="33">
        <v>11182</v>
      </c>
      <c r="BE29" s="33">
        <v>7248362455.6000004</v>
      </c>
      <c r="BH29" s="28">
        <f t="shared" si="11"/>
        <v>10523</v>
      </c>
      <c r="BI29" s="28">
        <f t="shared" si="11"/>
        <v>7016143011.1800041</v>
      </c>
      <c r="BJ29" s="26"/>
      <c r="BK29" s="26">
        <f t="shared" si="12"/>
        <v>12013</v>
      </c>
      <c r="BL29" s="26">
        <f t="shared" si="12"/>
        <v>8298987030.7900076</v>
      </c>
      <c r="BM29" s="26">
        <f t="shared" si="12"/>
        <v>745</v>
      </c>
      <c r="BW29" s="3"/>
      <c r="BX29" s="29"/>
      <c r="BY29" s="29"/>
      <c r="BZ29" s="30"/>
      <c r="CA29" s="31"/>
    </row>
    <row r="30" spans="3:79" ht="18.75">
      <c r="C30" s="17" t="s">
        <v>31</v>
      </c>
      <c r="D30" s="5"/>
      <c r="E30" s="19" t="e">
        <f>BZ30+#REF!</f>
        <v>#REF!</v>
      </c>
      <c r="F30" s="36">
        <v>1848</v>
      </c>
      <c r="G30" s="36">
        <v>2160065835.3100004</v>
      </c>
      <c r="H30" s="19"/>
      <c r="I30" s="18">
        <v>12873</v>
      </c>
      <c r="J30" s="18">
        <v>13515840075.041315</v>
      </c>
      <c r="K30" s="18">
        <v>4859</v>
      </c>
      <c r="L30" s="18">
        <v>1788300194.55</v>
      </c>
      <c r="M30" s="19"/>
      <c r="N30" s="19">
        <f t="shared" si="0"/>
        <v>14721</v>
      </c>
      <c r="O30" s="19">
        <f t="shared" si="1"/>
        <v>15675905910.351315</v>
      </c>
      <c r="P30" s="22">
        <f t="shared" si="2"/>
        <v>3.02963572751595</v>
      </c>
      <c r="Q30" s="22">
        <f t="shared" si="2"/>
        <v>8.7658134568933104</v>
      </c>
      <c r="R30" s="23">
        <f t="shared" si="3"/>
        <v>14721</v>
      </c>
      <c r="S30" s="24">
        <f t="shared" si="4"/>
        <v>4859</v>
      </c>
      <c r="T30" s="14"/>
      <c r="U30" s="25">
        <f t="shared" si="5"/>
        <v>15675.905910351314</v>
      </c>
      <c r="V30" s="24">
        <f t="shared" si="6"/>
        <v>1788.30019455</v>
      </c>
      <c r="X30" s="26">
        <f t="shared" si="10"/>
        <v>21322</v>
      </c>
      <c r="Y30" s="26">
        <f t="shared" si="10"/>
        <v>19422677060.691315</v>
      </c>
      <c r="AO30" s="26">
        <f t="shared" si="7"/>
        <v>14721</v>
      </c>
      <c r="AP30" s="26">
        <f t="shared" si="8"/>
        <v>15675905910.351315</v>
      </c>
      <c r="AW30" s="36">
        <v>3590</v>
      </c>
      <c r="AX30" s="36">
        <v>4118536791.0999994</v>
      </c>
      <c r="AY30" s="36">
        <v>1795</v>
      </c>
      <c r="AZ30" s="36">
        <v>52773</v>
      </c>
      <c r="BA30" s="36">
        <v>54568</v>
      </c>
      <c r="BB30" s="27"/>
      <c r="BC30" s="17" t="s">
        <v>31</v>
      </c>
      <c r="BD30" s="18">
        <v>21682</v>
      </c>
      <c r="BE30" s="18">
        <v>19975613439.401318</v>
      </c>
      <c r="BH30" s="28">
        <f t="shared" si="11"/>
        <v>21322</v>
      </c>
      <c r="BI30" s="28">
        <f t="shared" si="11"/>
        <v>19422677060.691315</v>
      </c>
      <c r="BJ30" s="26"/>
      <c r="BK30" s="26">
        <f t="shared" si="12"/>
        <v>24912</v>
      </c>
      <c r="BL30" s="26">
        <f t="shared" si="12"/>
        <v>23541213851.791313</v>
      </c>
      <c r="BM30" s="26">
        <f t="shared" si="12"/>
        <v>1795</v>
      </c>
      <c r="BW30" s="3"/>
      <c r="BX30" s="29"/>
      <c r="BY30" s="29"/>
      <c r="BZ30" s="30"/>
      <c r="CA30" s="31"/>
    </row>
    <row r="31" spans="3:79" ht="18.75">
      <c r="C31" s="32" t="s">
        <v>32</v>
      </c>
      <c r="D31" s="5"/>
      <c r="E31" s="19" t="e">
        <f>BZ31+#REF!</f>
        <v>#REF!</v>
      </c>
      <c r="F31" s="34">
        <v>1342</v>
      </c>
      <c r="G31" s="34">
        <v>1258661594.9700003</v>
      </c>
      <c r="H31" s="19"/>
      <c r="I31" s="33">
        <v>7860</v>
      </c>
      <c r="J31" s="33">
        <v>6450654892.2437134</v>
      </c>
      <c r="K31" s="33">
        <v>2063</v>
      </c>
      <c r="L31" s="33">
        <v>668863560.92000008</v>
      </c>
      <c r="M31" s="19"/>
      <c r="N31" s="19">
        <f t="shared" si="0"/>
        <v>9202</v>
      </c>
      <c r="O31" s="19">
        <f t="shared" si="1"/>
        <v>7709316487.2137136</v>
      </c>
      <c r="P31" s="35">
        <f t="shared" si="2"/>
        <v>4.4604944255937955</v>
      </c>
      <c r="Q31" s="35">
        <f t="shared" si="2"/>
        <v>11.525992650294478</v>
      </c>
      <c r="R31" s="23">
        <f t="shared" si="3"/>
        <v>9202</v>
      </c>
      <c r="S31" s="24">
        <f t="shared" si="4"/>
        <v>2063</v>
      </c>
      <c r="T31" s="14"/>
      <c r="U31" s="25">
        <f t="shared" si="5"/>
        <v>7709.316487213714</v>
      </c>
      <c r="V31" s="24">
        <f t="shared" si="6"/>
        <v>668.86356092000005</v>
      </c>
      <c r="X31" s="26">
        <f t="shared" si="10"/>
        <v>11716</v>
      </c>
      <c r="Y31" s="26">
        <f t="shared" si="10"/>
        <v>8900932262.3437157</v>
      </c>
      <c r="AO31" s="26">
        <f t="shared" si="7"/>
        <v>9202</v>
      </c>
      <c r="AP31" s="26">
        <f t="shared" si="8"/>
        <v>7709316487.2137136</v>
      </c>
      <c r="AW31" s="34">
        <v>1793</v>
      </c>
      <c r="AX31" s="34">
        <v>1781413809.1800017</v>
      </c>
      <c r="AY31" s="34">
        <v>896.5</v>
      </c>
      <c r="AZ31" s="34">
        <v>26357.1</v>
      </c>
      <c r="BA31" s="34">
        <v>27253.599999999999</v>
      </c>
      <c r="BB31" s="27"/>
      <c r="BC31" s="32" t="s">
        <v>32</v>
      </c>
      <c r="BD31" s="33">
        <v>12009</v>
      </c>
      <c r="BE31" s="33">
        <v>8892820915.7837143</v>
      </c>
      <c r="BH31" s="28">
        <f t="shared" si="11"/>
        <v>11716</v>
      </c>
      <c r="BI31" s="28">
        <f t="shared" si="11"/>
        <v>8900932262.3437157</v>
      </c>
      <c r="BJ31" s="26"/>
      <c r="BK31" s="26">
        <f t="shared" si="12"/>
        <v>13509</v>
      </c>
      <c r="BL31" s="26">
        <f t="shared" si="12"/>
        <v>10682346071.523718</v>
      </c>
      <c r="BM31" s="26">
        <f t="shared" si="12"/>
        <v>896.5</v>
      </c>
      <c r="BW31" s="3"/>
      <c r="BX31" s="29"/>
      <c r="BY31" s="29"/>
      <c r="BZ31" s="30"/>
      <c r="CA31" s="31"/>
    </row>
    <row r="32" spans="3:79" ht="18.75">
      <c r="C32" s="17" t="s">
        <v>33</v>
      </c>
      <c r="D32" s="5"/>
      <c r="E32" s="19" t="e">
        <f>BZ32+#REF!</f>
        <v>#REF!</v>
      </c>
      <c r="F32" s="36">
        <v>560</v>
      </c>
      <c r="G32" s="36">
        <v>476650151.95000005</v>
      </c>
      <c r="H32" s="19"/>
      <c r="I32" s="18">
        <v>5780</v>
      </c>
      <c r="J32" s="18">
        <v>4089572926.670001</v>
      </c>
      <c r="K32" s="18">
        <v>1977</v>
      </c>
      <c r="L32" s="18">
        <v>475015240.97904402</v>
      </c>
      <c r="M32" s="19"/>
      <c r="N32" s="19">
        <f t="shared" si="0"/>
        <v>6340</v>
      </c>
      <c r="O32" s="19">
        <f t="shared" si="1"/>
        <v>4566223078.6200008</v>
      </c>
      <c r="P32" s="22">
        <f t="shared" si="2"/>
        <v>3.2068791097622662</v>
      </c>
      <c r="Q32" s="22">
        <f t="shared" si="2"/>
        <v>9.6127927794667247</v>
      </c>
      <c r="R32" s="23">
        <f t="shared" si="3"/>
        <v>6340</v>
      </c>
      <c r="S32" s="24">
        <f t="shared" si="4"/>
        <v>1977</v>
      </c>
      <c r="T32" s="14"/>
      <c r="U32" s="25">
        <f t="shared" si="5"/>
        <v>4566.2230786200007</v>
      </c>
      <c r="V32" s="24">
        <f t="shared" si="6"/>
        <v>475.01524097904399</v>
      </c>
      <c r="X32" s="26">
        <f t="shared" si="10"/>
        <v>8945</v>
      </c>
      <c r="Y32" s="26">
        <f t="shared" si="10"/>
        <v>5789020268.2290487</v>
      </c>
      <c r="AO32" s="26">
        <f t="shared" si="7"/>
        <v>6340</v>
      </c>
      <c r="AP32" s="26">
        <f t="shared" si="8"/>
        <v>4566223078.6200008</v>
      </c>
      <c r="AW32" s="36">
        <v>1188</v>
      </c>
      <c r="AX32" s="36">
        <v>1224432100.5800035</v>
      </c>
      <c r="AY32" s="36">
        <v>594</v>
      </c>
      <c r="AZ32" s="36">
        <v>17463.599999999999</v>
      </c>
      <c r="BA32" s="36">
        <v>18057.599999999999</v>
      </c>
      <c r="BB32" s="27"/>
      <c r="BC32" s="17" t="s">
        <v>33</v>
      </c>
      <c r="BD32" s="18">
        <v>8812</v>
      </c>
      <c r="BE32" s="18">
        <v>5692461442.2490444</v>
      </c>
      <c r="BH32" s="28">
        <f t="shared" si="11"/>
        <v>8945</v>
      </c>
      <c r="BI32" s="28">
        <f t="shared" si="11"/>
        <v>5789020268.2290487</v>
      </c>
      <c r="BJ32" s="26"/>
      <c r="BK32" s="26">
        <f t="shared" si="12"/>
        <v>10133</v>
      </c>
      <c r="BL32" s="26">
        <f t="shared" si="12"/>
        <v>7013452368.8090525</v>
      </c>
      <c r="BM32" s="26">
        <f t="shared" si="12"/>
        <v>594</v>
      </c>
      <c r="BW32" s="3"/>
      <c r="BX32" s="29"/>
      <c r="BY32" s="29"/>
      <c r="BZ32" s="30"/>
      <c r="CA32" s="31"/>
    </row>
    <row r="33" spans="3:79" ht="18.75">
      <c r="C33" s="32" t="s">
        <v>34</v>
      </c>
      <c r="D33" s="5"/>
      <c r="E33" s="19" t="e">
        <f>BZ33+#REF!</f>
        <v>#REF!</v>
      </c>
      <c r="F33" s="34">
        <v>1026</v>
      </c>
      <c r="G33" s="34">
        <v>874804221.75000048</v>
      </c>
      <c r="H33" s="19"/>
      <c r="I33" s="33">
        <v>8413</v>
      </c>
      <c r="J33" s="33">
        <v>7389438628.2800007</v>
      </c>
      <c r="K33" s="33">
        <v>3391</v>
      </c>
      <c r="L33" s="33">
        <v>1094290217.4710021</v>
      </c>
      <c r="M33" s="19"/>
      <c r="N33" s="19">
        <f t="shared" si="0"/>
        <v>9439</v>
      </c>
      <c r="O33" s="19">
        <f t="shared" si="1"/>
        <v>8264242850.0300007</v>
      </c>
      <c r="P33" s="35">
        <f t="shared" si="2"/>
        <v>2.7835446770864052</v>
      </c>
      <c r="Q33" s="35">
        <f t="shared" si="2"/>
        <v>7.5521490716871886</v>
      </c>
      <c r="R33" s="23">
        <f t="shared" si="3"/>
        <v>9439</v>
      </c>
      <c r="S33" s="24">
        <f t="shared" si="4"/>
        <v>3391</v>
      </c>
      <c r="T33" s="14"/>
      <c r="U33" s="25">
        <f t="shared" si="5"/>
        <v>8264.2428500300011</v>
      </c>
      <c r="V33" s="24">
        <f t="shared" si="6"/>
        <v>1094.2902174710021</v>
      </c>
      <c r="X33" s="26">
        <f t="shared" si="10"/>
        <v>13833</v>
      </c>
      <c r="Y33" s="26">
        <f t="shared" si="10"/>
        <v>10330282101.701002</v>
      </c>
      <c r="AO33" s="26">
        <f t="shared" si="7"/>
        <v>9439</v>
      </c>
      <c r="AP33" s="26">
        <f t="shared" si="8"/>
        <v>8264242850.0300007</v>
      </c>
      <c r="AW33" s="34">
        <v>2029</v>
      </c>
      <c r="AX33" s="34">
        <v>1846553255.9499986</v>
      </c>
      <c r="AY33" s="34">
        <v>1014.5</v>
      </c>
      <c r="AZ33" s="34">
        <v>29826.3</v>
      </c>
      <c r="BA33" s="34">
        <v>30840.799999999999</v>
      </c>
      <c r="BB33" s="27"/>
      <c r="BC33" s="32" t="s">
        <v>34</v>
      </c>
      <c r="BD33" s="33">
        <v>13678</v>
      </c>
      <c r="BE33" s="33">
        <v>10370775946.881004</v>
      </c>
      <c r="BH33" s="28">
        <f t="shared" si="11"/>
        <v>13833</v>
      </c>
      <c r="BI33" s="28">
        <f t="shared" si="11"/>
        <v>10330282101.701002</v>
      </c>
      <c r="BJ33" s="26"/>
      <c r="BK33" s="26">
        <f t="shared" si="12"/>
        <v>15862</v>
      </c>
      <c r="BL33" s="26">
        <f t="shared" si="12"/>
        <v>12176835357.651001</v>
      </c>
      <c r="BM33" s="26">
        <f t="shared" si="12"/>
        <v>1014.5</v>
      </c>
      <c r="BW33" s="3"/>
      <c r="BX33" s="29"/>
      <c r="BY33" s="29"/>
      <c r="BZ33" s="30"/>
      <c r="CA33" s="31"/>
    </row>
    <row r="34" spans="3:79" ht="18.75">
      <c r="C34" s="17" t="s">
        <v>35</v>
      </c>
      <c r="D34" s="5"/>
      <c r="E34" s="19" t="e">
        <f>BZ34+#REF!</f>
        <v>#REF!</v>
      </c>
      <c r="F34" s="36">
        <v>1477</v>
      </c>
      <c r="G34" s="36">
        <v>1193375813.2100003</v>
      </c>
      <c r="H34" s="19"/>
      <c r="I34" s="18">
        <v>14303</v>
      </c>
      <c r="J34" s="18">
        <v>11064839780.310806</v>
      </c>
      <c r="K34" s="18">
        <v>4389</v>
      </c>
      <c r="L34" s="18">
        <v>1461586966.3099999</v>
      </c>
      <c r="M34" s="19"/>
      <c r="N34" s="19">
        <f t="shared" si="0"/>
        <v>15780</v>
      </c>
      <c r="O34" s="19">
        <f t="shared" si="1"/>
        <v>12258215593.520807</v>
      </c>
      <c r="P34" s="22">
        <f t="shared" si="2"/>
        <v>3.595352016404648</v>
      </c>
      <c r="Q34" s="22">
        <f t="shared" si="2"/>
        <v>8.3869218021754453</v>
      </c>
      <c r="R34" s="23">
        <f t="shared" si="3"/>
        <v>15780</v>
      </c>
      <c r="S34" s="24">
        <f t="shared" si="4"/>
        <v>4389</v>
      </c>
      <c r="T34" s="14"/>
      <c r="U34" s="25">
        <f t="shared" si="5"/>
        <v>12258.215593520807</v>
      </c>
      <c r="V34" s="24">
        <f t="shared" si="6"/>
        <v>1461.58696631</v>
      </c>
      <c r="X34" s="26">
        <f t="shared" si="10"/>
        <v>21234</v>
      </c>
      <c r="Y34" s="26">
        <f t="shared" si="10"/>
        <v>15313966877.890806</v>
      </c>
      <c r="AO34" s="26">
        <f t="shared" si="7"/>
        <v>15780</v>
      </c>
      <c r="AP34" s="26">
        <f t="shared" si="8"/>
        <v>12258215593.520807</v>
      </c>
      <c r="AW34" s="36">
        <v>2542</v>
      </c>
      <c r="AX34" s="36">
        <v>2787540131.2700009</v>
      </c>
      <c r="AY34" s="36">
        <v>1271</v>
      </c>
      <c r="AZ34" s="36">
        <v>37367.4</v>
      </c>
      <c r="BA34" s="36">
        <v>38638.400000000001</v>
      </c>
      <c r="BB34" s="27"/>
      <c r="BC34" s="17" t="s">
        <v>35</v>
      </c>
      <c r="BD34" s="18">
        <v>21577</v>
      </c>
      <c r="BE34" s="18">
        <v>15432658063.120806</v>
      </c>
      <c r="BH34" s="28">
        <f t="shared" si="11"/>
        <v>21234</v>
      </c>
      <c r="BI34" s="28">
        <f t="shared" si="11"/>
        <v>15313966877.890806</v>
      </c>
      <c r="BJ34" s="26"/>
      <c r="BK34" s="26">
        <f t="shared" si="12"/>
        <v>23776</v>
      </c>
      <c r="BL34" s="26">
        <f t="shared" si="12"/>
        <v>18101507009.160809</v>
      </c>
      <c r="BM34" s="26">
        <f t="shared" si="12"/>
        <v>1271</v>
      </c>
      <c r="BW34" s="3"/>
      <c r="BX34" s="29"/>
      <c r="BY34" s="29"/>
      <c r="BZ34" s="30"/>
      <c r="CA34" s="31"/>
    </row>
    <row r="35" spans="3:79" ht="18.75">
      <c r="C35" s="32" t="s">
        <v>36</v>
      </c>
      <c r="D35" s="5"/>
      <c r="E35" s="19" t="e">
        <f>BZ35+#REF!</f>
        <v>#REF!</v>
      </c>
      <c r="F35" s="34">
        <v>1228</v>
      </c>
      <c r="G35" s="34">
        <v>981340747.28999996</v>
      </c>
      <c r="H35" s="19"/>
      <c r="I35" s="33">
        <v>10198</v>
      </c>
      <c r="J35" s="33">
        <v>6605930826.6200018</v>
      </c>
      <c r="K35" s="33">
        <v>3300</v>
      </c>
      <c r="L35" s="33">
        <v>1045027439.5</v>
      </c>
      <c r="M35" s="19"/>
      <c r="N35" s="19">
        <f t="shared" si="0"/>
        <v>11426</v>
      </c>
      <c r="O35" s="19">
        <f t="shared" si="1"/>
        <v>7587271573.9100018</v>
      </c>
      <c r="P35" s="35">
        <f t="shared" si="2"/>
        <v>3.4624242424242424</v>
      </c>
      <c r="Q35" s="35">
        <f t="shared" si="2"/>
        <v>7.2603563190074514</v>
      </c>
      <c r="R35" s="23">
        <f t="shared" si="3"/>
        <v>11426</v>
      </c>
      <c r="S35" s="24">
        <f t="shared" si="4"/>
        <v>3300</v>
      </c>
      <c r="T35" s="14"/>
      <c r="U35" s="25">
        <f t="shared" si="5"/>
        <v>7587.2715739100022</v>
      </c>
      <c r="V35" s="24">
        <f t="shared" si="6"/>
        <v>1045.0274394999999</v>
      </c>
      <c r="X35" s="26">
        <f t="shared" si="10"/>
        <v>16203</v>
      </c>
      <c r="Y35" s="26">
        <f t="shared" si="10"/>
        <v>9896946372.8700027</v>
      </c>
      <c r="AO35" s="26">
        <f t="shared" si="7"/>
        <v>11426</v>
      </c>
      <c r="AP35" s="26">
        <f t="shared" si="8"/>
        <v>7587271573.9100018</v>
      </c>
      <c r="AW35" s="34">
        <v>2705</v>
      </c>
      <c r="AX35" s="34">
        <v>2245988106.7500005</v>
      </c>
      <c r="AY35" s="34">
        <v>1352.5</v>
      </c>
      <c r="AZ35" s="34">
        <v>39763.5</v>
      </c>
      <c r="BA35" s="34">
        <v>41116</v>
      </c>
      <c r="BB35" s="27"/>
      <c r="BC35" s="32" t="s">
        <v>36</v>
      </c>
      <c r="BD35" s="33">
        <v>16105</v>
      </c>
      <c r="BE35" s="33">
        <v>10175573569.110004</v>
      </c>
      <c r="BH35" s="28">
        <f t="shared" si="11"/>
        <v>16203</v>
      </c>
      <c r="BI35" s="28">
        <f t="shared" si="11"/>
        <v>9896946372.8700027</v>
      </c>
      <c r="BJ35" s="26"/>
      <c r="BK35" s="26">
        <f t="shared" si="12"/>
        <v>18908</v>
      </c>
      <c r="BL35" s="26">
        <f t="shared" si="12"/>
        <v>12142934479.620003</v>
      </c>
      <c r="BM35" s="26">
        <f t="shared" si="12"/>
        <v>1352.5</v>
      </c>
      <c r="BW35" s="3"/>
      <c r="BX35" s="29"/>
      <c r="BY35" s="29"/>
      <c r="BZ35" s="30"/>
      <c r="CA35" s="31"/>
    </row>
    <row r="36" spans="3:79" ht="18.75">
      <c r="C36" s="17" t="s">
        <v>37</v>
      </c>
      <c r="D36" s="5"/>
      <c r="E36" s="19" t="e">
        <f>BZ36+#REF!</f>
        <v>#REF!</v>
      </c>
      <c r="F36" s="36">
        <v>622</v>
      </c>
      <c r="G36" s="36">
        <v>645700481.14999998</v>
      </c>
      <c r="H36" s="19"/>
      <c r="I36" s="18">
        <v>5015</v>
      </c>
      <c r="J36" s="18">
        <v>5238871515.0700016</v>
      </c>
      <c r="K36" s="18">
        <v>1403</v>
      </c>
      <c r="L36" s="18">
        <v>430844481.77999997</v>
      </c>
      <c r="M36" s="19"/>
      <c r="N36" s="19">
        <f t="shared" si="0"/>
        <v>5637</v>
      </c>
      <c r="O36" s="19">
        <f t="shared" si="1"/>
        <v>5884571996.2200012</v>
      </c>
      <c r="P36" s="22">
        <f t="shared" si="2"/>
        <v>4.0178189593727724</v>
      </c>
      <c r="Q36" s="22">
        <f t="shared" si="2"/>
        <v>13.658227608970078</v>
      </c>
      <c r="R36" s="23">
        <f t="shared" si="3"/>
        <v>5637</v>
      </c>
      <c r="S36" s="24">
        <f t="shared" si="4"/>
        <v>1403</v>
      </c>
      <c r="T36" s="14"/>
      <c r="U36" s="25">
        <f t="shared" si="5"/>
        <v>5884.571996220001</v>
      </c>
      <c r="V36" s="24">
        <f t="shared" si="6"/>
        <v>430.84448177999997</v>
      </c>
      <c r="X36" s="26">
        <f t="shared" si="10"/>
        <v>7648</v>
      </c>
      <c r="Y36" s="26">
        <f t="shared" si="10"/>
        <v>6983079763.3500013</v>
      </c>
      <c r="AO36" s="26">
        <f t="shared" si="7"/>
        <v>5637</v>
      </c>
      <c r="AP36" s="26">
        <f t="shared" si="8"/>
        <v>5884571996.2200012</v>
      </c>
      <c r="AW36" s="36">
        <v>1230</v>
      </c>
      <c r="AX36" s="36">
        <v>1313363766.5000002</v>
      </c>
      <c r="AY36" s="36">
        <v>615</v>
      </c>
      <c r="AZ36" s="36">
        <v>18081</v>
      </c>
      <c r="BA36" s="36">
        <v>18696</v>
      </c>
      <c r="BB36" s="27"/>
      <c r="BC36" s="17" t="s">
        <v>37</v>
      </c>
      <c r="BD36" s="18">
        <v>7518</v>
      </c>
      <c r="BE36" s="18">
        <v>7297892855.2400007</v>
      </c>
      <c r="BH36" s="28">
        <f t="shared" si="11"/>
        <v>7648</v>
      </c>
      <c r="BI36" s="28">
        <f t="shared" si="11"/>
        <v>6983079763.3500013</v>
      </c>
      <c r="BJ36" s="26"/>
      <c r="BK36" s="26">
        <f t="shared" si="12"/>
        <v>8878</v>
      </c>
      <c r="BL36" s="26">
        <f t="shared" si="12"/>
        <v>8296443529.8500013</v>
      </c>
      <c r="BM36" s="26">
        <f t="shared" si="12"/>
        <v>615</v>
      </c>
      <c r="BW36" s="3"/>
      <c r="BX36" s="29"/>
      <c r="BY36" s="29"/>
      <c r="BZ36" s="30"/>
      <c r="CA36" s="31"/>
    </row>
    <row r="37" spans="3:79" ht="18.75">
      <c r="C37" s="32" t="s">
        <v>38</v>
      </c>
      <c r="D37" s="5"/>
      <c r="E37" s="19" t="e">
        <f>BZ37+#REF!</f>
        <v>#REF!</v>
      </c>
      <c r="F37" s="34">
        <v>1129</v>
      </c>
      <c r="G37" s="34">
        <v>1057431075.4099993</v>
      </c>
      <c r="H37" s="19"/>
      <c r="I37" s="33">
        <v>12731</v>
      </c>
      <c r="J37" s="33">
        <v>11430566392.360001</v>
      </c>
      <c r="K37" s="33">
        <v>5819</v>
      </c>
      <c r="L37" s="33">
        <v>1973213062.55</v>
      </c>
      <c r="M37" s="19"/>
      <c r="N37" s="19">
        <f t="shared" si="0"/>
        <v>13860</v>
      </c>
      <c r="O37" s="19">
        <f t="shared" si="1"/>
        <v>12487997467.77</v>
      </c>
      <c r="P37" s="35">
        <f t="shared" si="2"/>
        <v>2.3818525519848772</v>
      </c>
      <c r="Q37" s="35">
        <f t="shared" si="2"/>
        <v>6.3287628207932372</v>
      </c>
      <c r="R37" s="23">
        <f t="shared" si="3"/>
        <v>13860</v>
      </c>
      <c r="S37" s="24">
        <f t="shared" si="4"/>
        <v>5819</v>
      </c>
      <c r="T37" s="14"/>
      <c r="U37" s="25">
        <f t="shared" si="5"/>
        <v>12487.997467770001</v>
      </c>
      <c r="V37" s="24">
        <f t="shared" si="6"/>
        <v>1973.2130625499999</v>
      </c>
      <c r="X37" s="26">
        <f t="shared" si="10"/>
        <v>20958</v>
      </c>
      <c r="Y37" s="26">
        <f t="shared" si="10"/>
        <v>16218081382.750019</v>
      </c>
      <c r="AO37" s="26">
        <f t="shared" si="7"/>
        <v>13860</v>
      </c>
      <c r="AP37" s="26">
        <f t="shared" si="8"/>
        <v>12487997467.77</v>
      </c>
      <c r="AW37" s="34">
        <v>2408</v>
      </c>
      <c r="AX37" s="34">
        <v>2814301927.8400202</v>
      </c>
      <c r="AY37" s="34">
        <v>1204</v>
      </c>
      <c r="AZ37" s="34">
        <v>35397.599999999999</v>
      </c>
      <c r="BA37" s="34">
        <v>36601.599999999999</v>
      </c>
      <c r="BB37" s="27"/>
      <c r="BC37" s="32" t="s">
        <v>38</v>
      </c>
      <c r="BD37" s="33">
        <v>21278</v>
      </c>
      <c r="BE37" s="33">
        <v>16357740471.75</v>
      </c>
      <c r="BH37" s="28">
        <f t="shared" si="11"/>
        <v>20958</v>
      </c>
      <c r="BI37" s="28">
        <f t="shared" si="11"/>
        <v>16218081382.750019</v>
      </c>
      <c r="BJ37" s="26"/>
      <c r="BK37" s="26">
        <f t="shared" si="12"/>
        <v>23366</v>
      </c>
      <c r="BL37" s="26">
        <f t="shared" si="12"/>
        <v>19032383310.590038</v>
      </c>
      <c r="BM37" s="26">
        <f t="shared" si="12"/>
        <v>1204</v>
      </c>
      <c r="BW37" s="3"/>
      <c r="BX37" s="29"/>
      <c r="BY37" s="29"/>
      <c r="BZ37" s="30"/>
      <c r="CA37" s="31"/>
    </row>
    <row r="38" spans="3:79" ht="18.75">
      <c r="C38" s="17" t="s">
        <v>39</v>
      </c>
      <c r="D38" s="5"/>
      <c r="E38" s="19" t="e">
        <f>BZ38+#REF!</f>
        <v>#REF!</v>
      </c>
      <c r="F38" s="36">
        <v>265</v>
      </c>
      <c r="G38" s="36">
        <v>205722072.17000002</v>
      </c>
      <c r="H38" s="19"/>
      <c r="I38" s="18">
        <v>1940</v>
      </c>
      <c r="J38" s="18">
        <v>2446531435.02</v>
      </c>
      <c r="K38" s="18">
        <v>854</v>
      </c>
      <c r="L38" s="18">
        <v>259201116.31</v>
      </c>
      <c r="M38" s="19"/>
      <c r="N38" s="19">
        <f t="shared" si="0"/>
        <v>2205</v>
      </c>
      <c r="O38" s="19">
        <f t="shared" si="1"/>
        <v>2652253507.1900001</v>
      </c>
      <c r="P38" s="22">
        <f t="shared" si="2"/>
        <v>2.581967213114754</v>
      </c>
      <c r="Q38" s="22">
        <f t="shared" si="2"/>
        <v>10.232415450008908</v>
      </c>
      <c r="R38" s="23">
        <f t="shared" si="3"/>
        <v>2205</v>
      </c>
      <c r="S38" s="24">
        <f t="shared" si="4"/>
        <v>854</v>
      </c>
      <c r="T38" s="14"/>
      <c r="U38" s="25">
        <f t="shared" si="5"/>
        <v>2652.2535071900002</v>
      </c>
      <c r="V38" s="24">
        <f t="shared" si="6"/>
        <v>259.20111630999997</v>
      </c>
      <c r="X38" s="26">
        <f t="shared" si="10"/>
        <v>3567</v>
      </c>
      <c r="Y38" s="26">
        <f t="shared" si="10"/>
        <v>3140606071.1799989</v>
      </c>
      <c r="AO38" s="26">
        <f t="shared" si="7"/>
        <v>2205</v>
      </c>
      <c r="AP38" s="26">
        <f t="shared" si="8"/>
        <v>2652253507.1900001</v>
      </c>
      <c r="AW38" s="36">
        <v>773</v>
      </c>
      <c r="AX38" s="36">
        <v>434873519.84999889</v>
      </c>
      <c r="AY38" s="36">
        <v>386.5</v>
      </c>
      <c r="AZ38" s="36">
        <v>11363.099999999999</v>
      </c>
      <c r="BA38" s="36">
        <v>11749.599999999999</v>
      </c>
      <c r="BB38" s="27"/>
      <c r="BC38" s="17" t="s">
        <v>39</v>
      </c>
      <c r="BD38" s="18">
        <v>3493</v>
      </c>
      <c r="BE38" s="18">
        <v>3333304650.5699997</v>
      </c>
      <c r="BH38" s="28">
        <f t="shared" si="11"/>
        <v>3567</v>
      </c>
      <c r="BI38" s="28">
        <f t="shared" si="11"/>
        <v>3140606071.1799989</v>
      </c>
      <c r="BJ38" s="26"/>
      <c r="BK38" s="26">
        <f t="shared" si="12"/>
        <v>4340</v>
      </c>
      <c r="BL38" s="26">
        <f t="shared" si="12"/>
        <v>3575479591.0299978</v>
      </c>
      <c r="BM38" s="26">
        <f t="shared" si="12"/>
        <v>386.5</v>
      </c>
      <c r="BW38" s="3"/>
      <c r="BX38" s="29"/>
      <c r="BY38" s="29"/>
      <c r="BZ38" s="30"/>
      <c r="CA38" s="31"/>
    </row>
    <row r="39" spans="3:79" ht="18.75">
      <c r="C39" s="32" t="s">
        <v>40</v>
      </c>
      <c r="D39" s="5"/>
      <c r="E39" s="19" t="e">
        <f>BZ39+#REF!</f>
        <v>#REF!</v>
      </c>
      <c r="F39" s="34">
        <v>1758</v>
      </c>
      <c r="G39" s="34">
        <v>1602287702.6799994</v>
      </c>
      <c r="H39" s="19"/>
      <c r="I39" s="33">
        <v>16078</v>
      </c>
      <c r="J39" s="33">
        <v>10388957618.080002</v>
      </c>
      <c r="K39" s="33">
        <v>5185</v>
      </c>
      <c r="L39" s="33">
        <v>1312351525.98</v>
      </c>
      <c r="M39" s="19"/>
      <c r="N39" s="19">
        <f t="shared" si="0"/>
        <v>17836</v>
      </c>
      <c r="O39" s="19">
        <f t="shared" si="1"/>
        <v>11991245320.760002</v>
      </c>
      <c r="P39" s="35">
        <f t="shared" si="2"/>
        <v>3.4399228543876568</v>
      </c>
      <c r="Q39" s="35">
        <f t="shared" si="2"/>
        <v>9.1372205414288867</v>
      </c>
      <c r="R39" s="23">
        <f t="shared" si="3"/>
        <v>17836</v>
      </c>
      <c r="S39" s="24">
        <f t="shared" si="4"/>
        <v>5185</v>
      </c>
      <c r="T39" s="14"/>
      <c r="U39" s="25">
        <f t="shared" si="5"/>
        <v>11991.245320760003</v>
      </c>
      <c r="V39" s="24">
        <f t="shared" si="6"/>
        <v>1312.3515259799999</v>
      </c>
      <c r="X39" s="26">
        <f t="shared" si="10"/>
        <v>24940</v>
      </c>
      <c r="Y39" s="26">
        <f t="shared" si="10"/>
        <v>15346116214.370003</v>
      </c>
      <c r="AO39" s="26">
        <f t="shared" si="7"/>
        <v>17836</v>
      </c>
      <c r="AP39" s="26">
        <f t="shared" si="8"/>
        <v>11991245320.760002</v>
      </c>
      <c r="AW39" s="34">
        <v>3677</v>
      </c>
      <c r="AX39" s="34">
        <v>3644807070.3100019</v>
      </c>
      <c r="AY39" s="34">
        <v>1838.5</v>
      </c>
      <c r="AZ39" s="34">
        <v>54051.899999999994</v>
      </c>
      <c r="BA39" s="34">
        <v>55890.399999999994</v>
      </c>
      <c r="BB39" s="27"/>
      <c r="BC39" s="32" t="s">
        <v>40</v>
      </c>
      <c r="BD39" s="33">
        <v>25423</v>
      </c>
      <c r="BE39" s="33">
        <v>15330576646.689997</v>
      </c>
      <c r="BH39" s="28">
        <f t="shared" si="11"/>
        <v>24940</v>
      </c>
      <c r="BI39" s="28">
        <f t="shared" si="11"/>
        <v>15346116214.370003</v>
      </c>
      <c r="BJ39" s="26"/>
      <c r="BK39" s="26">
        <f t="shared" si="12"/>
        <v>28617</v>
      </c>
      <c r="BL39" s="26">
        <f t="shared" si="12"/>
        <v>18990923284.680004</v>
      </c>
      <c r="BM39" s="26">
        <f t="shared" si="12"/>
        <v>1838.5</v>
      </c>
      <c r="BW39" s="3"/>
      <c r="BX39" s="29"/>
      <c r="BY39" s="29"/>
      <c r="BZ39" s="30"/>
      <c r="CA39" s="31"/>
    </row>
    <row r="40" spans="3:79" ht="18.75">
      <c r="C40" s="17" t="s">
        <v>41</v>
      </c>
      <c r="D40" s="5"/>
      <c r="E40" s="19" t="e">
        <f>BZ40+#REF!</f>
        <v>#REF!</v>
      </c>
      <c r="F40" s="36">
        <v>716</v>
      </c>
      <c r="G40" s="36">
        <v>701787467.06000006</v>
      </c>
      <c r="H40" s="19"/>
      <c r="I40" s="18">
        <v>6373</v>
      </c>
      <c r="J40" s="18">
        <v>5278234125.7300014</v>
      </c>
      <c r="K40" s="18">
        <v>3215</v>
      </c>
      <c r="L40" s="18">
        <v>875670404.63999999</v>
      </c>
      <c r="M40" s="19"/>
      <c r="N40" s="19">
        <f t="shared" si="0"/>
        <v>7089</v>
      </c>
      <c r="O40" s="19">
        <f t="shared" si="1"/>
        <v>5980021592.7900019</v>
      </c>
      <c r="P40" s="22">
        <f t="shared" si="2"/>
        <v>2.2049766718506998</v>
      </c>
      <c r="Q40" s="22">
        <f t="shared" si="2"/>
        <v>6.8290781110142351</v>
      </c>
      <c r="R40" s="23">
        <f t="shared" si="3"/>
        <v>7089</v>
      </c>
      <c r="S40" s="24">
        <f t="shared" si="4"/>
        <v>3215</v>
      </c>
      <c r="T40" s="14"/>
      <c r="U40" s="25">
        <f t="shared" si="5"/>
        <v>5980.0215927900017</v>
      </c>
      <c r="V40" s="24">
        <f t="shared" si="6"/>
        <v>875.67040464000002</v>
      </c>
      <c r="X40" s="26">
        <f t="shared" si="10"/>
        <v>11194</v>
      </c>
      <c r="Y40" s="26">
        <f t="shared" si="10"/>
        <v>7813874281.7200003</v>
      </c>
      <c r="AO40" s="26">
        <f t="shared" si="7"/>
        <v>7089</v>
      </c>
      <c r="AP40" s="26">
        <f t="shared" si="8"/>
        <v>5980021592.7900019</v>
      </c>
      <c r="AW40" s="36">
        <v>1606</v>
      </c>
      <c r="AX40" s="36">
        <v>1659969751.3499987</v>
      </c>
      <c r="AY40" s="36">
        <v>803</v>
      </c>
      <c r="AZ40" s="36">
        <v>23608.199999999997</v>
      </c>
      <c r="BA40" s="36">
        <v>24411.199999999997</v>
      </c>
      <c r="BB40" s="27"/>
      <c r="BC40" s="17" t="s">
        <v>41</v>
      </c>
      <c r="BD40" s="18">
        <v>11095</v>
      </c>
      <c r="BE40" s="18">
        <v>8043870860.0800028</v>
      </c>
      <c r="BH40" s="28">
        <f t="shared" si="11"/>
        <v>11194</v>
      </c>
      <c r="BI40" s="28">
        <f t="shared" si="11"/>
        <v>7813874281.7200003</v>
      </c>
      <c r="BJ40" s="26"/>
      <c r="BK40" s="26">
        <f t="shared" si="12"/>
        <v>12800</v>
      </c>
      <c r="BL40" s="26">
        <f t="shared" si="12"/>
        <v>9473844033.0699997</v>
      </c>
      <c r="BM40" s="26">
        <f t="shared" si="12"/>
        <v>803</v>
      </c>
      <c r="BW40" s="3"/>
      <c r="BX40" s="29"/>
      <c r="BY40" s="29"/>
      <c r="BZ40" s="30"/>
      <c r="CA40" s="31"/>
    </row>
    <row r="41" spans="3:79" ht="18.75">
      <c r="C41" s="32" t="s">
        <v>42</v>
      </c>
      <c r="D41" s="5"/>
      <c r="E41" s="19" t="e">
        <f>BZ41+#REF!</f>
        <v>#REF!</v>
      </c>
      <c r="F41" s="34">
        <v>540</v>
      </c>
      <c r="G41" s="34">
        <v>323374709.1500001</v>
      </c>
      <c r="H41" s="19"/>
      <c r="I41" s="33">
        <v>5218</v>
      </c>
      <c r="J41" s="33">
        <v>3901668629</v>
      </c>
      <c r="K41" s="33">
        <v>2316</v>
      </c>
      <c r="L41" s="33">
        <v>635230687.88</v>
      </c>
      <c r="M41" s="19"/>
      <c r="N41" s="19">
        <f t="shared" si="0"/>
        <v>5758</v>
      </c>
      <c r="O41" s="19">
        <f t="shared" si="1"/>
        <v>4225043338.1500001</v>
      </c>
      <c r="P41" s="35">
        <f t="shared" si="2"/>
        <v>2.4861830742659756</v>
      </c>
      <c r="Q41" s="35">
        <f t="shared" si="2"/>
        <v>6.6511952567193093</v>
      </c>
      <c r="R41" s="23">
        <f t="shared" si="3"/>
        <v>5758</v>
      </c>
      <c r="S41" s="24">
        <f t="shared" si="4"/>
        <v>2316</v>
      </c>
      <c r="T41" s="14"/>
      <c r="U41" s="25">
        <f t="shared" si="5"/>
        <v>4225.0433381499997</v>
      </c>
      <c r="V41" s="24">
        <f t="shared" si="6"/>
        <v>635.23068788</v>
      </c>
      <c r="X41" s="26">
        <f t="shared" si="10"/>
        <v>8271</v>
      </c>
      <c r="Y41" s="26">
        <f t="shared" si="10"/>
        <v>5304227126.000001</v>
      </c>
      <c r="AO41" s="26">
        <f t="shared" si="7"/>
        <v>5758</v>
      </c>
      <c r="AP41" s="26">
        <f t="shared" si="8"/>
        <v>4225043338.1500001</v>
      </c>
      <c r="AW41" s="34">
        <v>737</v>
      </c>
      <c r="AX41" s="34">
        <v>767327809.12000048</v>
      </c>
      <c r="AY41" s="34">
        <v>368.5</v>
      </c>
      <c r="AZ41" s="34">
        <v>10833.9</v>
      </c>
      <c r="BA41" s="34">
        <v>11202.4</v>
      </c>
      <c r="BB41" s="27"/>
      <c r="BC41" s="32" t="s">
        <v>42</v>
      </c>
      <c r="BD41" s="33">
        <v>8492</v>
      </c>
      <c r="BE41" s="33">
        <v>5315480987.96</v>
      </c>
      <c r="BH41" s="28">
        <f t="shared" si="11"/>
        <v>8271</v>
      </c>
      <c r="BI41" s="28">
        <f t="shared" si="11"/>
        <v>5304227126.000001</v>
      </c>
      <c r="BJ41" s="26"/>
      <c r="BK41" s="26">
        <f t="shared" si="12"/>
        <v>9008</v>
      </c>
      <c r="BL41" s="26">
        <f t="shared" si="12"/>
        <v>6071554935.1200018</v>
      </c>
      <c r="BM41" s="26">
        <f t="shared" si="12"/>
        <v>368.5</v>
      </c>
      <c r="BW41" s="3"/>
      <c r="BX41" s="29"/>
      <c r="BY41" s="29"/>
      <c r="BZ41" s="30"/>
      <c r="CA41" s="31"/>
    </row>
    <row r="42" spans="3:79" ht="21">
      <c r="C42" s="37" t="s">
        <v>43</v>
      </c>
      <c r="D42" s="38"/>
      <c r="E42" s="38"/>
      <c r="F42" s="39">
        <f>SUM(F10:F41)</f>
        <v>48636</v>
      </c>
      <c r="G42" s="40">
        <f>SUM(G10:G41)</f>
        <v>49084462471.204811</v>
      </c>
      <c r="H42" s="38"/>
      <c r="I42" s="41">
        <f t="shared" ref="I42:AI42" si="13">SUM(I10:I41)</f>
        <v>437499</v>
      </c>
      <c r="J42" s="41">
        <f t="shared" si="13"/>
        <v>401878221525.36523</v>
      </c>
      <c r="K42" s="42">
        <f t="shared" si="13"/>
        <v>157877</v>
      </c>
      <c r="L42" s="42">
        <f t="shared" si="13"/>
        <v>47895842864.555031</v>
      </c>
      <c r="M42" s="42">
        <f t="shared" si="13"/>
        <v>0</v>
      </c>
      <c r="N42" s="42">
        <f t="shared" si="13"/>
        <v>486135</v>
      </c>
      <c r="O42" s="42">
        <f t="shared" si="13"/>
        <v>450962683996.56995</v>
      </c>
      <c r="P42" s="42">
        <f t="shared" si="13"/>
        <v>100.19000999887595</v>
      </c>
      <c r="Q42" s="42">
        <f t="shared" si="13"/>
        <v>283.28502966123034</v>
      </c>
      <c r="R42" s="42">
        <f t="shared" si="13"/>
        <v>486135</v>
      </c>
      <c r="S42" s="42">
        <f t="shared" si="13"/>
        <v>157877</v>
      </c>
      <c r="T42" s="42">
        <f t="shared" si="13"/>
        <v>0</v>
      </c>
      <c r="U42" s="42">
        <f t="shared" si="13"/>
        <v>450962.68399656995</v>
      </c>
      <c r="V42" s="42">
        <f t="shared" si="13"/>
        <v>47895.842864555045</v>
      </c>
      <c r="W42" s="42">
        <f t="shared" si="13"/>
        <v>0</v>
      </c>
      <c r="X42" s="42">
        <f t="shared" si="13"/>
        <v>690061</v>
      </c>
      <c r="Y42" s="42">
        <f t="shared" si="13"/>
        <v>551336173125.21008</v>
      </c>
      <c r="Z42" s="42">
        <f t="shared" si="13"/>
        <v>0</v>
      </c>
      <c r="AA42" s="42">
        <f t="shared" si="13"/>
        <v>0</v>
      </c>
      <c r="AB42" s="42">
        <f t="shared" si="13"/>
        <v>0</v>
      </c>
      <c r="AC42" s="42">
        <f t="shared" si="13"/>
        <v>0</v>
      </c>
      <c r="AD42" s="42">
        <f t="shared" si="13"/>
        <v>0</v>
      </c>
      <c r="AE42" s="42">
        <f t="shared" si="13"/>
        <v>0</v>
      </c>
      <c r="AF42" s="42">
        <f t="shared" si="13"/>
        <v>0</v>
      </c>
      <c r="AG42" s="42">
        <f t="shared" si="13"/>
        <v>0</v>
      </c>
      <c r="AH42" s="42">
        <f t="shared" si="13"/>
        <v>0</v>
      </c>
      <c r="AI42" s="42">
        <f t="shared" si="13"/>
        <v>0</v>
      </c>
      <c r="AW42" s="43">
        <f>SUM(AW10:AW41)</f>
        <v>94685</v>
      </c>
      <c r="AX42" s="44">
        <f>SUM(AX10:AX41)</f>
        <v>101562108735.28999</v>
      </c>
      <c r="AY42" s="43">
        <f>SUM(AY10:AY41)</f>
        <v>47342.5</v>
      </c>
      <c r="AZ42" s="44">
        <f t="shared" ref="AZ42:BA42" si="14">SUM(AZ10:AZ41)</f>
        <v>1391869.5</v>
      </c>
      <c r="BA42" s="43">
        <f t="shared" si="14"/>
        <v>1439212</v>
      </c>
      <c r="BB42" s="27"/>
      <c r="BJ42" s="26"/>
      <c r="BK42" s="26"/>
      <c r="BW42" s="3"/>
      <c r="BX42" s="45"/>
      <c r="BY42" s="45"/>
      <c r="BZ42" s="1"/>
    </row>
    <row r="43" spans="3:79">
      <c r="F43" s="47"/>
      <c r="G43" s="47"/>
      <c r="BB43" s="27"/>
      <c r="BK43" s="26">
        <f>SUM(BK10:BK42)</f>
        <v>784746</v>
      </c>
      <c r="BL43" s="26">
        <f t="shared" ref="BL43:BS43" si="15">SUM(BL10:BL42)</f>
        <v>652898281860.50024</v>
      </c>
      <c r="BM43" s="26">
        <f t="shared" si="15"/>
        <v>47342.5</v>
      </c>
      <c r="BN43" s="26">
        <f t="shared" si="15"/>
        <v>0</v>
      </c>
      <c r="BO43" s="26">
        <f t="shared" si="15"/>
        <v>0</v>
      </c>
      <c r="BP43" s="26">
        <f t="shared" si="15"/>
        <v>0</v>
      </c>
      <c r="BQ43" s="26">
        <f t="shared" si="15"/>
        <v>0</v>
      </c>
      <c r="BR43" s="26">
        <f t="shared" si="15"/>
        <v>0</v>
      </c>
      <c r="BS43" s="26">
        <f t="shared" si="15"/>
        <v>0</v>
      </c>
      <c r="BT43" s="26"/>
      <c r="BU43" s="26"/>
      <c r="BW43" s="1"/>
      <c r="BX43" s="1"/>
      <c r="BY43" s="1"/>
      <c r="BZ43" s="1"/>
    </row>
    <row r="44" spans="3:79">
      <c r="I44" s="26"/>
      <c r="J44" s="26"/>
      <c r="BW44" s="1"/>
      <c r="BX44" s="1"/>
      <c r="BY44" s="1"/>
      <c r="BZ44" s="1"/>
    </row>
    <row r="45" spans="3:79">
      <c r="BW45" s="1"/>
      <c r="BX45" s="1"/>
      <c r="BY45" s="1"/>
      <c r="BZ45" s="1"/>
    </row>
    <row r="46" spans="3:79">
      <c r="BW46" s="1"/>
      <c r="BX46" s="1"/>
      <c r="BY46" s="1"/>
      <c r="BZ46" s="1"/>
    </row>
  </sheetData>
  <mergeCells count="10">
    <mergeCell ref="BX8:BY8"/>
    <mergeCell ref="F43:G43"/>
    <mergeCell ref="C4:BA7"/>
    <mergeCell ref="C8:C9"/>
    <mergeCell ref="F8:G8"/>
    <mergeCell ref="I8:J8"/>
    <mergeCell ref="K8:L8"/>
    <mergeCell ref="P8:Q8"/>
    <mergeCell ref="AW8:AX8"/>
    <mergeCell ref="AY8:BA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2016-10-17T01:07:50Z</dcterms:created>
  <dcterms:modified xsi:type="dcterms:W3CDTF">2016-10-18T18:57:02Z</dcterms:modified>
</cp:coreProperties>
</file>